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O:\2019 NONE IT PROJECTS\NEW IFB P20023, cancelled P19107 -Compressed Gas &amp; Cylinder Rental\IFB P20023 Bid Form 1-B Schedule of Estimated Quantities and Price\"/>
    </mc:Choice>
  </mc:AlternateContent>
  <xr:revisionPtr revIDLastSave="0" documentId="13_ncr:1_{68CCA537-8141-4474-AFD1-498B67469797}" xr6:coauthVersionLast="45" xr6:coauthVersionMax="45" xr10:uidLastSave="{00000000-0000-0000-0000-000000000000}"/>
  <bookViews>
    <workbookView xWindow="28680" yWindow="-120" windowWidth="25440" windowHeight="15390" xr2:uid="{00000000-000D-0000-FFFF-FFFF00000000}"/>
  </bookViews>
  <sheets>
    <sheet name="Bid Form 1-B" sheetId="1" r:id="rId1"/>
  </sheets>
  <definedNames>
    <definedName name="_Toc378686724" localSheetId="0">'Bid Form 1-B'!$A$1</definedName>
    <definedName name="_xlnm.Print_Area" localSheetId="0">'Bid Form 1-B'!$A$1:$Q$24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C6" i="1"/>
  <c r="C7" i="1"/>
  <c r="C8" i="1"/>
  <c r="C9" i="1"/>
  <c r="C10" i="1"/>
  <c r="C11" i="1"/>
  <c r="C12" i="1"/>
  <c r="C4" i="1"/>
  <c r="C14" i="1" s="1"/>
  <c r="D14" i="1" l="1"/>
  <c r="D5" i="1"/>
  <c r="D6" i="1"/>
  <c r="D7" i="1"/>
  <c r="D8" i="1"/>
  <c r="D9" i="1"/>
  <c r="D10" i="1"/>
  <c r="D11" i="1"/>
  <c r="D12" i="1"/>
  <c r="D4" i="1"/>
  <c r="Q14" i="1" l="1"/>
  <c r="Q12" i="1"/>
  <c r="Q11" i="1"/>
  <c r="Q10" i="1"/>
  <c r="Q9" i="1"/>
  <c r="Q8" i="1"/>
  <c r="Q7" i="1"/>
  <c r="Q6" i="1"/>
  <c r="Q5" i="1"/>
  <c r="Q4" i="1"/>
  <c r="Q13" i="1" l="1"/>
  <c r="O24" i="1" l="1"/>
  <c r="M24" i="1"/>
  <c r="K24" i="1"/>
  <c r="I24" i="1"/>
  <c r="G24" i="1"/>
  <c r="O23" i="1"/>
  <c r="M23" i="1"/>
  <c r="K23" i="1"/>
  <c r="I23" i="1"/>
  <c r="G23" i="1"/>
  <c r="P23" i="1" l="1"/>
  <c r="P24" i="1"/>
  <c r="G4" i="1" l="1"/>
  <c r="G14" i="1" l="1"/>
  <c r="I12" i="1"/>
  <c r="G12" i="1"/>
  <c r="G11" i="1"/>
  <c r="I10" i="1"/>
  <c r="G10" i="1"/>
  <c r="G9" i="1"/>
  <c r="I8" i="1"/>
  <c r="G8" i="1"/>
  <c r="I7" i="1"/>
  <c r="G7" i="1"/>
  <c r="I6" i="1"/>
  <c r="G6" i="1"/>
  <c r="G5" i="1"/>
  <c r="I4" i="1"/>
  <c r="M6" i="1" l="1"/>
  <c r="M12" i="1"/>
  <c r="O10" i="1"/>
  <c r="M4" i="1"/>
  <c r="K9" i="1"/>
  <c r="K14" i="1"/>
  <c r="K11" i="1"/>
  <c r="K5" i="1"/>
  <c r="M8" i="1"/>
  <c r="O8" i="1"/>
  <c r="I5" i="1"/>
  <c r="K8" i="1"/>
  <c r="I9" i="1"/>
  <c r="I11" i="1"/>
  <c r="G13" i="1"/>
  <c r="I14" i="1"/>
  <c r="K6" i="1" l="1"/>
  <c r="K10" i="1"/>
  <c r="M10" i="1"/>
  <c r="O6" i="1"/>
  <c r="K12" i="1"/>
  <c r="O12" i="1"/>
  <c r="P8" i="1"/>
  <c r="O4" i="1"/>
  <c r="K4" i="1"/>
  <c r="I13" i="1"/>
  <c r="K7" i="1"/>
  <c r="O11" i="1"/>
  <c r="M11" i="1"/>
  <c r="M5" i="1"/>
  <c r="O5" i="1"/>
  <c r="O14" i="1"/>
  <c r="M14" i="1"/>
  <c r="O9" i="1"/>
  <c r="M9" i="1"/>
  <c r="P4" i="1" l="1"/>
  <c r="P10" i="1"/>
  <c r="P12" i="1"/>
  <c r="P6" i="1"/>
  <c r="P14" i="1"/>
  <c r="P9" i="1"/>
  <c r="K13" i="1"/>
  <c r="P11" i="1"/>
  <c r="P5" i="1"/>
  <c r="O7" i="1"/>
  <c r="O13" i="1" s="1"/>
  <c r="M7" i="1"/>
  <c r="M13" i="1" s="1"/>
  <c r="P13" i="1" l="1"/>
  <c r="Q15" i="1" s="1"/>
  <c r="Q17" i="1" s="1"/>
  <c r="P7" i="1"/>
  <c r="Q18" i="1" l="1"/>
  <c r="Q19" i="1" s="1"/>
  <c r="P15" i="1"/>
  <c r="P17" i="1" s="1"/>
  <c r="P18" i="1" l="1"/>
  <c r="P19" i="1" s="1"/>
</calcChain>
</file>

<file path=xl/sharedStrings.xml><?xml version="1.0" encoding="utf-8"?>
<sst xmlns="http://schemas.openxmlformats.org/spreadsheetml/2006/main" count="56" uniqueCount="55">
  <si>
    <t xml:space="preserve">Year 1 Total </t>
  </si>
  <si>
    <t xml:space="preserve">Year 2 Total </t>
  </si>
  <si>
    <t xml:space="preserve">Year 3 Total </t>
  </si>
  <si>
    <t xml:space="preserve">Year 4 Total </t>
  </si>
  <si>
    <t xml:space="preserve">Year 5 Total </t>
  </si>
  <si>
    <t>Acetylene AC4 (130c/ft cyl.)</t>
  </si>
  <si>
    <t>Argon (125cft/cyl.)</t>
  </si>
  <si>
    <t>Argon (250cft/cyl.)</t>
  </si>
  <si>
    <t>Argon (336cft/cyl.)</t>
  </si>
  <si>
    <t>Argon/CO2 Welding Mix 25% CO2 (130cft/cyl)</t>
  </si>
  <si>
    <t>Argon/CO2 Welding Mix 25% CO2 (280cft/cyl)</t>
  </si>
  <si>
    <t>Compressor Gas N.O.S., Non-flammable gas/Argon/CO2 Welding Mix 25% CO2 (380cft/cyl)</t>
  </si>
  <si>
    <t>Nitrogen (230cft/cyl)</t>
  </si>
  <si>
    <t>Oxygen (251cft/cyl)</t>
  </si>
  <si>
    <t>Total Gas:</t>
  </si>
  <si>
    <t>Extended Term Discount (e.g.2%/net 7 or enter 0% if no extended terms offered):</t>
  </si>
  <si>
    <t>TOTAL</t>
  </si>
  <si>
    <t>Compressed Gas and Cylinder Rental Estimated Total:</t>
  </si>
  <si>
    <t>Bidder's Authorized Signature</t>
  </si>
  <si>
    <t>Bidder's Printed Name</t>
  </si>
  <si>
    <t>Company Name</t>
  </si>
  <si>
    <t>Date</t>
  </si>
  <si>
    <t>Description</t>
  </si>
  <si>
    <t>Various</t>
  </si>
  <si>
    <t>Misc. Fees Associated with Delivery</t>
  </si>
  <si>
    <t>Cylinder Size (Cft/Cyl)
or lbs/Cyl)</t>
  </si>
  <si>
    <t xml:space="preserve"> Maximum 
5 Year Quantity </t>
  </si>
  <si>
    <r>
      <t xml:space="preserve">SALES TAX </t>
    </r>
    <r>
      <rPr>
        <b/>
        <i/>
        <sz val="12"/>
        <rFont val="Times New Roman"/>
        <family val="1"/>
      </rPr>
      <t>(9.25%; Santa Clara County, CA)</t>
    </r>
    <r>
      <rPr>
        <b/>
        <sz val="12"/>
        <rFont val="Times New Roman"/>
        <family val="1"/>
      </rPr>
      <t>:</t>
    </r>
  </si>
  <si>
    <t xml:space="preserve">Subtotal </t>
  </si>
  <si>
    <t>Subtotal less extended term discount</t>
  </si>
  <si>
    <r>
      <rPr>
        <b/>
        <u/>
        <sz val="14"/>
        <color theme="1"/>
        <rFont val="Times New Roman"/>
        <family val="1"/>
      </rPr>
      <t>INSTRUCTION TO BIDDERS:</t>
    </r>
    <r>
      <rPr>
        <b/>
        <sz val="14"/>
        <color theme="1"/>
        <rFont val="Times New Roman"/>
        <family val="1"/>
      </rPr>
      <t xml:space="preserve">  In completing the Bid Form 1-B, Contractor shall provide VTA with the price per product to be purchased based on the quantities. In addition to the price per type of compressed gas, the bidder shall also provide a cost for “cylinder rental” based on the size and type of cylinder necessary to provide the compressed gas being ordered.</t>
    </r>
  </si>
  <si>
    <t xml:space="preserve"> Minimum
5 Year Quantity </t>
  </si>
  <si>
    <t>MINIMUM EXTENDED
  5 YEAR TOTAL PRICE                   (Unit Price x Quantity)</t>
  </si>
  <si>
    <t xml:space="preserve"> MAXIMUM EXTENDED
  5 YEAR TOTAL PRICE                     (Unit Price x Quantity)</t>
  </si>
  <si>
    <t xml:space="preserve">
Year-5 Minimum Extended Total Price (Unit Price x Annual Qty)</t>
  </si>
  <si>
    <t xml:space="preserve">
Year-4 Minimum Extended Total Price (Unit Price x  Annual Qty)</t>
  </si>
  <si>
    <t xml:space="preserve">
Year-3 Minimum Extended Total Price (Unit Price x Annual Qty)</t>
  </si>
  <si>
    <t xml:space="preserve">
Year-2 Minimum Extended Total Price (Unit Price x Annual Qty)</t>
  </si>
  <si>
    <t xml:space="preserve">
Year-1 Minimum Extended Total Price (Unit Price x  Annual Qty)</t>
  </si>
  <si>
    <t>Cylinder Rental Fee:</t>
  </si>
  <si>
    <t>Delivery Fee (Estimated Delivery is one per Division/per Month)</t>
  </si>
  <si>
    <t>Deliveries
per year</t>
  </si>
  <si>
    <t>Hazmat Fee (Estimated Delivery one per Division/per Month)</t>
  </si>
  <si>
    <t>Year 1
Delivery Fee for Each Delivery</t>
  </si>
  <si>
    <t>Year 2
Delivery Fee for Each Delivery</t>
  </si>
  <si>
    <t>Year 3
Delivery Fee for Each Delivery</t>
  </si>
  <si>
    <t>Year 4
Delivery Fee for Each Delivery</t>
  </si>
  <si>
    <t>Year 5
Delivery Fee for Each Delivery</t>
  </si>
  <si>
    <t>Year 1
Unit Price for Compressed Gas (excludes delivery fees)</t>
  </si>
  <si>
    <t>Year 2
Unit Price for Compressed Gas (excludes delivery fees)</t>
  </si>
  <si>
    <t>Year 3
Unit Price for Compressed Gas (excludes delivery fees)</t>
  </si>
  <si>
    <t>Year 4
Unit Price for Compressed Gas (excludes delivery fees)</t>
  </si>
  <si>
    <t>Year 5
Unit Price for Compressed Gas (excludes delivery fees)</t>
  </si>
  <si>
    <t xml:space="preserve">
Estimated Annual Quantity </t>
  </si>
  <si>
    <t>BID FORM 1-B
SCHEDULE OF PRICES AND ESTIMATED QUANTITIES - ATTACHMENT A
P20023
COMPRESSED GAS AND CYLINDER RENTALS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</si>
</sst>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sz val="10"/>
      <color theme="1"/>
      <name val="Calibri"/>
      <family val="2"/>
      <scheme val="minor"/>
    </font>
    <font>
      <sz val="10"/>
      <color theme="1"/>
      <name val="Times New Roman"/>
      <family val="1"/>
    </font>
    <font>
      <sz val="10"/>
      <color rgb="FF0070C0"/>
      <name val="Calibri"/>
      <family val="2"/>
      <scheme val="minor"/>
    </font>
    <font>
      <b/>
      <sz val="12"/>
      <color theme="1"/>
      <name val="Times New Roman"/>
      <family val="1"/>
    </font>
    <font>
      <sz val="10"/>
      <color rgb="FF0070C0"/>
      <name val="Times New Roman"/>
      <family val="1"/>
    </font>
    <font>
      <b/>
      <sz val="14"/>
      <color theme="1"/>
      <name val="Times New Roman"/>
      <family val="1"/>
    </font>
    <font>
      <b/>
      <sz val="12"/>
      <color theme="1"/>
      <name val="Calibri"/>
      <family val="2"/>
      <scheme val="minor"/>
    </font>
    <font>
      <b/>
      <sz val="12"/>
      <name val="Times New Roman"/>
      <family val="1"/>
    </font>
    <font>
      <b/>
      <sz val="12"/>
      <name val="Calibri"/>
      <family val="2"/>
      <scheme val="minor"/>
    </font>
    <font>
      <b/>
      <i/>
      <sz val="12"/>
      <name val="Times New Roman"/>
      <family val="1"/>
    </font>
    <font>
      <b/>
      <sz val="12"/>
      <color theme="5" tint="-0.499984740745262"/>
      <name val="Calibri"/>
      <family val="2"/>
      <scheme val="minor"/>
    </font>
    <font>
      <b/>
      <sz val="12"/>
      <color rgb="FF000000"/>
      <name val="Times New Roman"/>
      <family val="1"/>
    </font>
    <font>
      <sz val="12"/>
      <color theme="1"/>
      <name val="Times New Roman"/>
      <family val="1"/>
    </font>
    <font>
      <sz val="12"/>
      <name val="Times New Roman"/>
      <family val="1"/>
    </font>
    <font>
      <sz val="12"/>
      <color rgb="FF0070C0"/>
      <name val="Times New Roman"/>
      <family val="1"/>
    </font>
    <font>
      <b/>
      <sz val="12"/>
      <color rgb="FF0070C0"/>
      <name val="Times New Roman"/>
      <family val="1"/>
    </font>
    <font>
      <sz val="12"/>
      <color theme="1"/>
      <name val="Calibri"/>
      <family val="2"/>
      <scheme val="minor"/>
    </font>
    <font>
      <b/>
      <u/>
      <sz val="14"/>
      <color theme="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s>
  <cellStyleXfs count="1">
    <xf numFmtId="0" fontId="0" fillId="0" borderId="0"/>
  </cellStyleXfs>
  <cellXfs count="93">
    <xf numFmtId="0" fontId="0" fillId="0" borderId="0" xfId="0"/>
    <xf numFmtId="0" fontId="1" fillId="0" borderId="0" xfId="0" applyFont="1"/>
    <xf numFmtId="0" fontId="2"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7" fillId="0" borderId="0" xfId="0" applyFont="1"/>
    <xf numFmtId="0" fontId="4" fillId="0" borderId="0" xfId="0" applyFont="1"/>
    <xf numFmtId="0" fontId="5"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xf numFmtId="0" fontId="4" fillId="0" borderId="0" xfId="0" applyFont="1" applyAlignment="1">
      <alignment horizontal="left" indent="1"/>
    </xf>
    <xf numFmtId="0" fontId="1" fillId="0" borderId="0" xfId="0" applyFont="1" applyBorder="1" applyAlignment="1">
      <alignment vertical="center"/>
    </xf>
    <xf numFmtId="0" fontId="7" fillId="0" borderId="0" xfId="0" applyFont="1" applyBorder="1" applyAlignment="1">
      <alignment vertical="center"/>
    </xf>
    <xf numFmtId="0" fontId="13" fillId="2" borderId="1" xfId="0" applyFont="1" applyFill="1" applyBorder="1" applyAlignment="1" applyProtection="1">
      <alignment horizontal="center" vertical="center"/>
    </xf>
    <xf numFmtId="1" fontId="14" fillId="5"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right" vertical="center"/>
      <protection locked="0"/>
    </xf>
    <xf numFmtId="164" fontId="4" fillId="2" borderId="1" xfId="0" applyNumberFormat="1" applyFont="1" applyFill="1" applyBorder="1" applyAlignment="1" applyProtection="1">
      <alignment horizontal="right" vertical="center"/>
    </xf>
    <xf numFmtId="1" fontId="13" fillId="5" borderId="1" xfId="0" applyNumberFormat="1" applyFont="1" applyFill="1" applyBorder="1" applyAlignment="1" applyProtection="1">
      <alignment horizontal="center" vertical="center" wrapText="1"/>
    </xf>
    <xf numFmtId="0" fontId="4" fillId="0" borderId="0" xfId="0" applyFont="1" applyAlignment="1">
      <alignment horizontal="left" indent="1"/>
    </xf>
    <xf numFmtId="0" fontId="13" fillId="2" borderId="1" xfId="0" applyFont="1" applyFill="1" applyBorder="1" applyAlignment="1" applyProtection="1">
      <alignment horizontal="center" vertical="center" wrapText="1"/>
    </xf>
    <xf numFmtId="0" fontId="4" fillId="0" borderId="0" xfId="0" applyFont="1" applyAlignment="1">
      <alignment horizontal="left" indent="1"/>
    </xf>
    <xf numFmtId="0" fontId="13" fillId="2" borderId="1" xfId="0" applyFont="1" applyFill="1" applyBorder="1" applyAlignment="1" applyProtection="1">
      <alignment horizontal="center" vertical="center" wrapText="1"/>
    </xf>
    <xf numFmtId="0" fontId="1" fillId="0" borderId="2" xfId="0" applyFont="1" applyBorder="1" applyAlignment="1">
      <alignment vertical="center"/>
    </xf>
    <xf numFmtId="0" fontId="7" fillId="0" borderId="2" xfId="0" applyFont="1" applyBorder="1" applyAlignment="1">
      <alignment vertical="center"/>
    </xf>
    <xf numFmtId="0" fontId="6" fillId="4" borderId="12"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6" fillId="4" borderId="13" xfId="0" applyFont="1"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16" xfId="0" applyBorder="1" applyAlignment="1" applyProtection="1">
      <alignment horizontal="left" vertical="center" wrapText="1"/>
    </xf>
    <xf numFmtId="0" fontId="4" fillId="3" borderId="10"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164" fontId="11" fillId="6"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12" fillId="5" borderId="4"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xf>
    <xf numFmtId="164" fontId="15" fillId="2" borderId="1" xfId="0" applyNumberFormat="1" applyFont="1" applyFill="1" applyBorder="1" applyAlignment="1" applyProtection="1">
      <alignment horizontal="right" vertical="center"/>
    </xf>
    <xf numFmtId="164" fontId="15" fillId="2" borderId="1" xfId="0" applyNumberFormat="1" applyFont="1" applyFill="1" applyBorder="1" applyAlignment="1" applyProtection="1">
      <alignment vertical="center"/>
    </xf>
    <xf numFmtId="164" fontId="8" fillId="2" borderId="1" xfId="0" applyNumberFormat="1" applyFont="1" applyFill="1" applyBorder="1" applyAlignment="1" applyProtection="1">
      <alignment horizontal="right" vertical="center"/>
    </xf>
    <xf numFmtId="164" fontId="8" fillId="2" borderId="4" xfId="0" applyNumberFormat="1" applyFont="1" applyFill="1" applyBorder="1" applyAlignment="1" applyProtection="1">
      <alignment horizontal="right" vertical="center"/>
    </xf>
    <xf numFmtId="0" fontId="4" fillId="2" borderId="10" xfId="0" applyFont="1" applyFill="1" applyBorder="1" applyAlignment="1" applyProtection="1">
      <alignment horizontal="right" vertical="center" wrapText="1"/>
    </xf>
    <xf numFmtId="164" fontId="16" fillId="2" borderId="1" xfId="0" applyNumberFormat="1" applyFont="1" applyFill="1" applyBorder="1" applyAlignment="1" applyProtection="1">
      <alignment horizontal="right" vertical="center"/>
    </xf>
    <xf numFmtId="164" fontId="16" fillId="2" borderId="1" xfId="0" applyNumberFormat="1" applyFont="1" applyFill="1" applyBorder="1" applyAlignment="1" applyProtection="1">
      <alignment vertical="center"/>
    </xf>
    <xf numFmtId="0" fontId="4" fillId="2" borderId="13" xfId="0" applyFont="1" applyFill="1" applyBorder="1" applyAlignment="1" applyProtection="1">
      <alignment horizontal="right"/>
    </xf>
    <xf numFmtId="0" fontId="7" fillId="0" borderId="9" xfId="0" applyFont="1" applyBorder="1" applyAlignment="1" applyProtection="1">
      <alignment horizontal="right"/>
    </xf>
    <xf numFmtId="0" fontId="7" fillId="0" borderId="3" xfId="0" applyFont="1" applyBorder="1" applyAlignment="1" applyProtection="1">
      <alignment horizontal="right"/>
    </xf>
    <xf numFmtId="164" fontId="4" fillId="2" borderId="1" xfId="0" applyNumberFormat="1" applyFont="1" applyFill="1" applyBorder="1" applyProtection="1"/>
    <xf numFmtId="164" fontId="4" fillId="2" borderId="4" xfId="0" applyNumberFormat="1" applyFont="1" applyFill="1" applyBorder="1" applyProtection="1"/>
    <xf numFmtId="0" fontId="8" fillId="2" borderId="13" xfId="0" applyFont="1" applyFill="1" applyBorder="1" applyAlignment="1" applyProtection="1">
      <alignment horizontal="right"/>
    </xf>
    <xf numFmtId="0" fontId="9" fillId="0" borderId="9" xfId="0" applyFont="1" applyBorder="1" applyAlignment="1" applyProtection="1">
      <alignment horizontal="right"/>
    </xf>
    <xf numFmtId="0" fontId="9" fillId="0" borderId="3" xfId="0" applyFont="1" applyBorder="1" applyAlignment="1" applyProtection="1">
      <alignment horizontal="right"/>
    </xf>
    <xf numFmtId="0" fontId="17" fillId="2" borderId="1" xfId="0" applyFont="1" applyFill="1" applyBorder="1" applyProtection="1"/>
    <xf numFmtId="0" fontId="17" fillId="2" borderId="4" xfId="0" applyFont="1" applyFill="1" applyBorder="1" applyProtection="1"/>
    <xf numFmtId="0" fontId="0" fillId="0" borderId="9" xfId="0" applyBorder="1" applyAlignment="1" applyProtection="1">
      <alignment horizontal="right"/>
    </xf>
    <xf numFmtId="0" fontId="0" fillId="0" borderId="3" xfId="0" applyBorder="1" applyAlignment="1" applyProtection="1">
      <alignment horizontal="right"/>
    </xf>
    <xf numFmtId="0" fontId="13" fillId="2" borderId="14" xfId="0" applyFont="1" applyFill="1" applyBorder="1" applyProtection="1"/>
    <xf numFmtId="0" fontId="13" fillId="2" borderId="0" xfId="0" applyFont="1" applyFill="1" applyBorder="1" applyProtection="1"/>
    <xf numFmtId="0" fontId="13" fillId="2" borderId="0" xfId="0" applyFont="1" applyFill="1" applyBorder="1" applyAlignment="1" applyProtection="1">
      <alignment vertical="center" wrapText="1"/>
    </xf>
    <xf numFmtId="4" fontId="13" fillId="2" borderId="0" xfId="0" applyNumberFormat="1" applyFont="1" applyFill="1" applyBorder="1" applyAlignment="1" applyProtection="1">
      <alignment vertical="center" wrapText="1"/>
    </xf>
    <xf numFmtId="0" fontId="15" fillId="2" borderId="0" xfId="0" applyFont="1" applyFill="1" applyBorder="1" applyAlignment="1" applyProtection="1">
      <alignment horizontal="right"/>
    </xf>
    <xf numFmtId="0" fontId="13" fillId="2" borderId="0" xfId="0" applyFont="1" applyFill="1" applyBorder="1" applyAlignment="1" applyProtection="1">
      <alignment horizontal="right"/>
    </xf>
    <xf numFmtId="0" fontId="15" fillId="2" borderId="0" xfId="0" applyFont="1" applyFill="1" applyBorder="1" applyAlignment="1" applyProtection="1"/>
    <xf numFmtId="0" fontId="4" fillId="2" borderId="0" xfId="0" applyFont="1" applyFill="1" applyBorder="1" applyAlignment="1" applyProtection="1">
      <alignment horizontal="right" vertical="center"/>
    </xf>
    <xf numFmtId="0" fontId="15" fillId="2" borderId="0" xfId="0" applyFont="1" applyFill="1" applyBorder="1" applyAlignment="1" applyProtection="1">
      <alignment horizontal="right" vertical="center"/>
    </xf>
    <xf numFmtId="0" fontId="13" fillId="2" borderId="0" xfId="0" applyFont="1" applyFill="1" applyBorder="1" applyAlignment="1" applyProtection="1">
      <alignment vertical="center"/>
    </xf>
    <xf numFmtId="164" fontId="4" fillId="2" borderId="0" xfId="0" applyNumberFormat="1" applyFont="1" applyFill="1" applyBorder="1" applyProtection="1"/>
    <xf numFmtId="164" fontId="4" fillId="2" borderId="15" xfId="0" applyNumberFormat="1" applyFont="1" applyFill="1" applyBorder="1" applyProtection="1"/>
    <xf numFmtId="0" fontId="6" fillId="4" borderId="7" xfId="0" applyFont="1" applyFill="1" applyBorder="1" applyAlignment="1" applyProtection="1">
      <alignment horizontal="center" vertical="center" wrapText="1"/>
    </xf>
    <xf numFmtId="0" fontId="0" fillId="0" borderId="8" xfId="0" applyBorder="1" applyAlignment="1" applyProtection="1"/>
    <xf numFmtId="0" fontId="4" fillId="3" borderId="1" xfId="0" applyFont="1" applyFill="1" applyBorder="1" applyAlignment="1" applyProtection="1">
      <alignment horizontal="center" vertical="center" wrapText="1"/>
    </xf>
    <xf numFmtId="0" fontId="16" fillId="3" borderId="1" xfId="0" applyFont="1" applyFill="1" applyBorder="1" applyAlignment="1" applyProtection="1">
      <alignment horizontal="right" vertical="center" wrapText="1"/>
    </xf>
    <xf numFmtId="0" fontId="16" fillId="3" borderId="1" xfId="0" applyFont="1" applyFill="1" applyBorder="1" applyAlignment="1" applyProtection="1">
      <alignment vertical="center" wrapText="1"/>
    </xf>
    <xf numFmtId="0" fontId="17" fillId="0" borderId="4" xfId="0" applyFont="1" applyBorder="1" applyAlignment="1" applyProtection="1"/>
    <xf numFmtId="0" fontId="17" fillId="0" borderId="1" xfId="0" applyFont="1" applyBorder="1" applyAlignment="1" applyProtection="1">
      <alignment horizontal="center" vertical="center" wrapText="1"/>
    </xf>
    <xf numFmtId="164" fontId="16" fillId="3" borderId="1" xfId="0" applyNumberFormat="1" applyFont="1" applyFill="1" applyBorder="1" applyAlignment="1" applyProtection="1">
      <alignment horizontal="right" vertical="center" wrapText="1"/>
    </xf>
    <xf numFmtId="164" fontId="16" fillId="3" borderId="1" xfId="0" applyNumberFormat="1" applyFont="1" applyFill="1" applyBorder="1" applyAlignment="1" applyProtection="1">
      <alignment vertical="center" wrapText="1"/>
    </xf>
    <xf numFmtId="164" fontId="4" fillId="3" borderId="1" xfId="0" applyNumberFormat="1"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17" fillId="0" borderId="5" xfId="0" applyFont="1" applyBorder="1" applyAlignment="1" applyProtection="1">
      <alignment horizontal="center" vertical="center" wrapText="1"/>
    </xf>
    <xf numFmtId="164" fontId="16" fillId="3" borderId="5" xfId="0" applyNumberFormat="1" applyFont="1" applyFill="1" applyBorder="1" applyAlignment="1" applyProtection="1">
      <alignment horizontal="right" vertical="center" wrapText="1"/>
    </xf>
    <xf numFmtId="164" fontId="16" fillId="3" borderId="5" xfId="0" applyNumberFormat="1" applyFont="1" applyFill="1" applyBorder="1" applyAlignment="1" applyProtection="1">
      <alignment vertical="center" wrapText="1"/>
    </xf>
    <xf numFmtId="164" fontId="4" fillId="3" borderId="5" xfId="0" applyNumberFormat="1" applyFont="1" applyFill="1" applyBorder="1" applyAlignment="1" applyProtection="1">
      <alignment horizontal="center" vertical="center" wrapText="1"/>
    </xf>
    <xf numFmtId="0" fontId="17" fillId="0" borderId="6" xfId="0" applyFont="1" applyBorder="1" applyAlignment="1" applyProtection="1"/>
    <xf numFmtId="164" fontId="4" fillId="0" borderId="1" xfId="0" applyNumberFormat="1" applyFont="1" applyFill="1" applyBorder="1" applyAlignment="1" applyProtection="1">
      <alignment horizontal="center" vertical="center" wrapText="1"/>
      <protection locked="0"/>
    </xf>
    <xf numFmtId="164" fontId="4" fillId="0" borderId="5" xfId="0" applyNumberFormat="1" applyFont="1" applyFill="1" applyBorder="1" applyAlignment="1" applyProtection="1">
      <alignment horizontal="center" vertical="center" wrapText="1"/>
      <protection locked="0"/>
    </xf>
    <xf numFmtId="164" fontId="17" fillId="0" borderId="1" xfId="0" applyNumberFormat="1" applyFont="1" applyFill="1" applyBorder="1" applyProtection="1">
      <protection locked="0"/>
    </xf>
    <xf numFmtId="164" fontId="17" fillId="0" borderId="5" xfId="0" applyNumberFormat="1" applyFont="1" applyFill="1" applyBorder="1" applyProtection="1">
      <protection locked="0"/>
    </xf>
    <xf numFmtId="164" fontId="4" fillId="2" borderId="1" xfId="0" applyNumberFormat="1" applyFont="1" applyFill="1" applyBorder="1" applyAlignment="1" applyProtection="1">
      <alignment horizontal="righ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showGridLines="0" tabSelected="1" zoomScale="70" zoomScaleNormal="70" zoomScaleSheetLayoutView="115" zoomScalePageLayoutView="115" workbookViewId="0">
      <selection activeCell="F4" sqref="F4"/>
    </sheetView>
  </sheetViews>
  <sheetFormatPr defaultColWidth="9.140625" defaultRowHeight="12.75" x14ac:dyDescent="0.2"/>
  <cols>
    <col min="1" max="1" width="48.5703125" style="1" customWidth="1"/>
    <col min="2" max="4" width="12.85546875" style="1" customWidth="1"/>
    <col min="5" max="5" width="11.42578125" style="1" customWidth="1"/>
    <col min="6" max="6" width="15.7109375" style="1" customWidth="1"/>
    <col min="7" max="7" width="12.85546875" style="10" customWidth="1"/>
    <col min="8" max="8" width="14.5703125" style="1" customWidth="1"/>
    <col min="9" max="9" width="12.85546875" style="11" customWidth="1"/>
    <col min="10" max="10" width="14.85546875" style="1" customWidth="1"/>
    <col min="11" max="11" width="12.85546875" style="10" customWidth="1"/>
    <col min="12" max="12" width="16.28515625" style="1" customWidth="1"/>
    <col min="13" max="13" width="12.85546875" style="10" customWidth="1"/>
    <col min="14" max="14" width="15.5703125" style="1" customWidth="1"/>
    <col min="15" max="15" width="12.85546875" style="10" customWidth="1"/>
    <col min="16" max="16" width="22.28515625" style="1" customWidth="1"/>
    <col min="17" max="17" width="22.42578125" style="1" customWidth="1"/>
    <col min="18" max="16384" width="9.140625" style="1"/>
  </cols>
  <sheetData>
    <row r="1" spans="1:17" ht="78.599999999999994" customHeight="1" x14ac:dyDescent="0.2">
      <c r="A1" s="26" t="s">
        <v>54</v>
      </c>
      <c r="B1" s="27"/>
      <c r="C1" s="27"/>
      <c r="D1" s="27"/>
      <c r="E1" s="27"/>
      <c r="F1" s="27"/>
      <c r="G1" s="27"/>
      <c r="H1" s="27"/>
      <c r="I1" s="27"/>
      <c r="J1" s="27"/>
      <c r="K1" s="27"/>
      <c r="L1" s="27"/>
      <c r="M1" s="27"/>
      <c r="N1" s="27"/>
      <c r="O1" s="27"/>
      <c r="P1" s="27"/>
      <c r="Q1" s="28"/>
    </row>
    <row r="2" spans="1:17" ht="60" customHeight="1" x14ac:dyDescent="0.2">
      <c r="A2" s="29" t="s">
        <v>30</v>
      </c>
      <c r="B2" s="30"/>
      <c r="C2" s="30"/>
      <c r="D2" s="30"/>
      <c r="E2" s="30"/>
      <c r="F2" s="30"/>
      <c r="G2" s="30"/>
      <c r="H2" s="30"/>
      <c r="I2" s="30"/>
      <c r="J2" s="30"/>
      <c r="K2" s="30"/>
      <c r="L2" s="30"/>
      <c r="M2" s="30"/>
      <c r="N2" s="30"/>
      <c r="O2" s="30"/>
      <c r="P2" s="30"/>
      <c r="Q2" s="31"/>
    </row>
    <row r="3" spans="1:17" ht="111.6" customHeight="1" x14ac:dyDescent="0.2">
      <c r="A3" s="32" t="s">
        <v>22</v>
      </c>
      <c r="B3" s="33" t="s">
        <v>25</v>
      </c>
      <c r="C3" s="34" t="s">
        <v>31</v>
      </c>
      <c r="D3" s="34" t="s">
        <v>26</v>
      </c>
      <c r="E3" s="33" t="s">
        <v>53</v>
      </c>
      <c r="F3" s="33" t="s">
        <v>48</v>
      </c>
      <c r="G3" s="35" t="s">
        <v>38</v>
      </c>
      <c r="H3" s="33" t="s">
        <v>49</v>
      </c>
      <c r="I3" s="35" t="s">
        <v>37</v>
      </c>
      <c r="J3" s="33" t="s">
        <v>50</v>
      </c>
      <c r="K3" s="35" t="s">
        <v>36</v>
      </c>
      <c r="L3" s="33" t="s">
        <v>51</v>
      </c>
      <c r="M3" s="35" t="s">
        <v>35</v>
      </c>
      <c r="N3" s="33" t="s">
        <v>52</v>
      </c>
      <c r="O3" s="35" t="s">
        <v>34</v>
      </c>
      <c r="P3" s="36" t="s">
        <v>32</v>
      </c>
      <c r="Q3" s="37" t="s">
        <v>33</v>
      </c>
    </row>
    <row r="4" spans="1:17" ht="34.5" customHeight="1" x14ac:dyDescent="0.2">
      <c r="A4" s="38" t="s">
        <v>5</v>
      </c>
      <c r="B4" s="15">
        <v>130</v>
      </c>
      <c r="C4" s="16">
        <f>E4*5</f>
        <v>50</v>
      </c>
      <c r="D4" s="16">
        <f>(E4*5)*1.1</f>
        <v>55.000000000000007</v>
      </c>
      <c r="E4" s="39">
        <v>10</v>
      </c>
      <c r="F4" s="17"/>
      <c r="G4" s="40">
        <f t="shared" ref="G4:G12" si="0">SUM($E4*F4)</f>
        <v>0</v>
      </c>
      <c r="H4" s="17"/>
      <c r="I4" s="41">
        <f>SUM($E4*H4)</f>
        <v>0</v>
      </c>
      <c r="J4" s="17"/>
      <c r="K4" s="40">
        <f t="shared" ref="K4:K12" si="1">SUM($E4*J4)</f>
        <v>0</v>
      </c>
      <c r="L4" s="17"/>
      <c r="M4" s="40">
        <f t="shared" ref="M4:M12" si="2">SUM($E4*L4)</f>
        <v>0</v>
      </c>
      <c r="N4" s="17"/>
      <c r="O4" s="40">
        <f t="shared" ref="O4:O12" si="3">SUM($E4*N4)</f>
        <v>0</v>
      </c>
      <c r="P4" s="42">
        <f>SUM(G4,I4,K4,M4,O4)</f>
        <v>0</v>
      </c>
      <c r="Q4" s="43">
        <f>SUM((D4*F4),(D4*H4),(D4*J4),(D4*L4),(D4*N4))</f>
        <v>0</v>
      </c>
    </row>
    <row r="5" spans="1:17" ht="34.5" customHeight="1" x14ac:dyDescent="0.2">
      <c r="A5" s="38" t="s">
        <v>6</v>
      </c>
      <c r="B5" s="15">
        <v>125</v>
      </c>
      <c r="C5" s="16">
        <f t="shared" ref="C5:C12" si="4">E5*5</f>
        <v>25</v>
      </c>
      <c r="D5" s="16">
        <f t="shared" ref="D5:D12" si="5">(E5*5)*1.1</f>
        <v>27.500000000000004</v>
      </c>
      <c r="E5" s="39">
        <v>5</v>
      </c>
      <c r="F5" s="17"/>
      <c r="G5" s="40">
        <f t="shared" si="0"/>
        <v>0</v>
      </c>
      <c r="H5" s="17"/>
      <c r="I5" s="41">
        <f t="shared" ref="I5:I12" si="6">SUM(E5*H5)</f>
        <v>0</v>
      </c>
      <c r="J5" s="17"/>
      <c r="K5" s="40">
        <f t="shared" si="1"/>
        <v>0</v>
      </c>
      <c r="L5" s="17"/>
      <c r="M5" s="40">
        <f t="shared" si="2"/>
        <v>0</v>
      </c>
      <c r="N5" s="17"/>
      <c r="O5" s="40">
        <f t="shared" si="3"/>
        <v>0</v>
      </c>
      <c r="P5" s="42">
        <f t="shared" ref="P5:P14" si="7">SUM(G5,I5,K5,M5,O5)</f>
        <v>0</v>
      </c>
      <c r="Q5" s="43">
        <f t="shared" ref="Q5:Q12" si="8">SUM((D5*F5),(D5*H5),(D5*J5),(D5*L5),(D5*N5))</f>
        <v>0</v>
      </c>
    </row>
    <row r="6" spans="1:17" ht="34.5" customHeight="1" x14ac:dyDescent="0.2">
      <c r="A6" s="38" t="s">
        <v>7</v>
      </c>
      <c r="B6" s="15">
        <v>250</v>
      </c>
      <c r="C6" s="16">
        <f t="shared" si="4"/>
        <v>25</v>
      </c>
      <c r="D6" s="16">
        <f t="shared" si="5"/>
        <v>27.500000000000004</v>
      </c>
      <c r="E6" s="39">
        <v>5</v>
      </c>
      <c r="F6" s="17"/>
      <c r="G6" s="40">
        <f t="shared" si="0"/>
        <v>0</v>
      </c>
      <c r="H6" s="17"/>
      <c r="I6" s="41">
        <f t="shared" si="6"/>
        <v>0</v>
      </c>
      <c r="J6" s="17"/>
      <c r="K6" s="40">
        <f t="shared" si="1"/>
        <v>0</v>
      </c>
      <c r="L6" s="17"/>
      <c r="M6" s="40">
        <f t="shared" si="2"/>
        <v>0</v>
      </c>
      <c r="N6" s="17"/>
      <c r="O6" s="40">
        <f t="shared" si="3"/>
        <v>0</v>
      </c>
      <c r="P6" s="42">
        <f t="shared" si="7"/>
        <v>0</v>
      </c>
      <c r="Q6" s="43">
        <f t="shared" si="8"/>
        <v>0</v>
      </c>
    </row>
    <row r="7" spans="1:17" ht="34.5" customHeight="1" x14ac:dyDescent="0.2">
      <c r="A7" s="38" t="s">
        <v>8</v>
      </c>
      <c r="B7" s="15">
        <v>336</v>
      </c>
      <c r="C7" s="16">
        <f t="shared" si="4"/>
        <v>50</v>
      </c>
      <c r="D7" s="16">
        <f t="shared" si="5"/>
        <v>55.000000000000007</v>
      </c>
      <c r="E7" s="39">
        <v>10</v>
      </c>
      <c r="F7" s="17"/>
      <c r="G7" s="40">
        <f t="shared" si="0"/>
        <v>0</v>
      </c>
      <c r="H7" s="17"/>
      <c r="I7" s="41">
        <f t="shared" si="6"/>
        <v>0</v>
      </c>
      <c r="J7" s="17"/>
      <c r="K7" s="40">
        <f t="shared" si="1"/>
        <v>0</v>
      </c>
      <c r="L7" s="17"/>
      <c r="M7" s="40">
        <f t="shared" si="2"/>
        <v>0</v>
      </c>
      <c r="N7" s="17"/>
      <c r="O7" s="40">
        <f t="shared" si="3"/>
        <v>0</v>
      </c>
      <c r="P7" s="42">
        <f t="shared" si="7"/>
        <v>0</v>
      </c>
      <c r="Q7" s="43">
        <f t="shared" si="8"/>
        <v>0</v>
      </c>
    </row>
    <row r="8" spans="1:17" ht="34.5" customHeight="1" x14ac:dyDescent="0.2">
      <c r="A8" s="38" t="s">
        <v>9</v>
      </c>
      <c r="B8" s="15">
        <v>130</v>
      </c>
      <c r="C8" s="16">
        <f t="shared" si="4"/>
        <v>50</v>
      </c>
      <c r="D8" s="16">
        <f t="shared" si="5"/>
        <v>55.000000000000007</v>
      </c>
      <c r="E8" s="39">
        <v>10</v>
      </c>
      <c r="F8" s="17"/>
      <c r="G8" s="40">
        <f t="shared" si="0"/>
        <v>0</v>
      </c>
      <c r="H8" s="17"/>
      <c r="I8" s="41">
        <f t="shared" si="6"/>
        <v>0</v>
      </c>
      <c r="J8" s="17"/>
      <c r="K8" s="40">
        <f t="shared" si="1"/>
        <v>0</v>
      </c>
      <c r="L8" s="17"/>
      <c r="M8" s="40">
        <f t="shared" si="2"/>
        <v>0</v>
      </c>
      <c r="N8" s="17"/>
      <c r="O8" s="40">
        <f t="shared" si="3"/>
        <v>0</v>
      </c>
      <c r="P8" s="42">
        <f t="shared" si="7"/>
        <v>0</v>
      </c>
      <c r="Q8" s="43">
        <f t="shared" si="8"/>
        <v>0</v>
      </c>
    </row>
    <row r="9" spans="1:17" ht="34.5" customHeight="1" x14ac:dyDescent="0.2">
      <c r="A9" s="38" t="s">
        <v>10</v>
      </c>
      <c r="B9" s="15">
        <v>280</v>
      </c>
      <c r="C9" s="16">
        <f t="shared" si="4"/>
        <v>25</v>
      </c>
      <c r="D9" s="16">
        <f t="shared" si="5"/>
        <v>27.500000000000004</v>
      </c>
      <c r="E9" s="39">
        <v>5</v>
      </c>
      <c r="F9" s="17"/>
      <c r="G9" s="40">
        <f t="shared" si="0"/>
        <v>0</v>
      </c>
      <c r="H9" s="17"/>
      <c r="I9" s="41">
        <f t="shared" si="6"/>
        <v>0</v>
      </c>
      <c r="J9" s="17"/>
      <c r="K9" s="40">
        <f t="shared" si="1"/>
        <v>0</v>
      </c>
      <c r="L9" s="17"/>
      <c r="M9" s="40">
        <f t="shared" si="2"/>
        <v>0</v>
      </c>
      <c r="N9" s="17"/>
      <c r="O9" s="40">
        <f t="shared" si="3"/>
        <v>0</v>
      </c>
      <c r="P9" s="42">
        <f t="shared" si="7"/>
        <v>0</v>
      </c>
      <c r="Q9" s="43">
        <f t="shared" si="8"/>
        <v>0</v>
      </c>
    </row>
    <row r="10" spans="1:17" ht="47.25" customHeight="1" x14ac:dyDescent="0.2">
      <c r="A10" s="38" t="s">
        <v>11</v>
      </c>
      <c r="B10" s="15">
        <v>380</v>
      </c>
      <c r="C10" s="16">
        <f t="shared" si="4"/>
        <v>50</v>
      </c>
      <c r="D10" s="16">
        <f t="shared" si="5"/>
        <v>55.000000000000007</v>
      </c>
      <c r="E10" s="39">
        <v>10</v>
      </c>
      <c r="F10" s="17"/>
      <c r="G10" s="40">
        <f t="shared" si="0"/>
        <v>0</v>
      </c>
      <c r="H10" s="17"/>
      <c r="I10" s="41">
        <f t="shared" si="6"/>
        <v>0</v>
      </c>
      <c r="J10" s="17"/>
      <c r="K10" s="40">
        <f t="shared" si="1"/>
        <v>0</v>
      </c>
      <c r="L10" s="17"/>
      <c r="M10" s="40">
        <f t="shared" si="2"/>
        <v>0</v>
      </c>
      <c r="N10" s="17"/>
      <c r="O10" s="40">
        <f t="shared" si="3"/>
        <v>0</v>
      </c>
      <c r="P10" s="42">
        <f t="shared" si="7"/>
        <v>0</v>
      </c>
      <c r="Q10" s="43">
        <f t="shared" si="8"/>
        <v>0</v>
      </c>
    </row>
    <row r="11" spans="1:17" ht="34.5" customHeight="1" x14ac:dyDescent="0.2">
      <c r="A11" s="38" t="s">
        <v>12</v>
      </c>
      <c r="B11" s="15">
        <v>230</v>
      </c>
      <c r="C11" s="16">
        <f t="shared" si="4"/>
        <v>300</v>
      </c>
      <c r="D11" s="16">
        <f t="shared" si="5"/>
        <v>330</v>
      </c>
      <c r="E11" s="39">
        <v>60</v>
      </c>
      <c r="F11" s="17"/>
      <c r="G11" s="40">
        <f t="shared" si="0"/>
        <v>0</v>
      </c>
      <c r="H11" s="17"/>
      <c r="I11" s="41">
        <f t="shared" si="6"/>
        <v>0</v>
      </c>
      <c r="J11" s="17"/>
      <c r="K11" s="40">
        <f t="shared" si="1"/>
        <v>0</v>
      </c>
      <c r="L11" s="17"/>
      <c r="M11" s="40">
        <f t="shared" si="2"/>
        <v>0</v>
      </c>
      <c r="N11" s="17"/>
      <c r="O11" s="40">
        <f t="shared" si="3"/>
        <v>0</v>
      </c>
      <c r="P11" s="42">
        <f t="shared" si="7"/>
        <v>0</v>
      </c>
      <c r="Q11" s="43">
        <f t="shared" si="8"/>
        <v>0</v>
      </c>
    </row>
    <row r="12" spans="1:17" ht="34.5" customHeight="1" x14ac:dyDescent="0.2">
      <c r="A12" s="38" t="s">
        <v>13</v>
      </c>
      <c r="B12" s="15">
        <v>251</v>
      </c>
      <c r="C12" s="16">
        <f t="shared" si="4"/>
        <v>80</v>
      </c>
      <c r="D12" s="16">
        <f t="shared" si="5"/>
        <v>88</v>
      </c>
      <c r="E12" s="39">
        <v>16</v>
      </c>
      <c r="F12" s="17"/>
      <c r="G12" s="40">
        <f t="shared" si="0"/>
        <v>0</v>
      </c>
      <c r="H12" s="17"/>
      <c r="I12" s="41">
        <f t="shared" si="6"/>
        <v>0</v>
      </c>
      <c r="J12" s="17"/>
      <c r="K12" s="40">
        <f t="shared" si="1"/>
        <v>0</v>
      </c>
      <c r="L12" s="17"/>
      <c r="M12" s="40">
        <f t="shared" si="2"/>
        <v>0</v>
      </c>
      <c r="N12" s="17"/>
      <c r="O12" s="40">
        <f t="shared" si="3"/>
        <v>0</v>
      </c>
      <c r="P12" s="42">
        <f t="shared" si="7"/>
        <v>0</v>
      </c>
      <c r="Q12" s="43">
        <f t="shared" si="8"/>
        <v>0</v>
      </c>
    </row>
    <row r="13" spans="1:17" ht="34.5" customHeight="1" x14ac:dyDescent="0.2">
      <c r="A13" s="44" t="s">
        <v>14</v>
      </c>
      <c r="B13" s="23"/>
      <c r="C13" s="23"/>
      <c r="D13" s="23"/>
      <c r="E13" s="23"/>
      <c r="F13" s="23"/>
      <c r="G13" s="45">
        <f>SUM(G4:G12)</f>
        <v>0</v>
      </c>
      <c r="H13" s="92"/>
      <c r="I13" s="46">
        <f>SUM(I4:I12)</f>
        <v>0</v>
      </c>
      <c r="J13" s="18"/>
      <c r="K13" s="45">
        <f>SUM(K4:K12)</f>
        <v>0</v>
      </c>
      <c r="L13" s="18"/>
      <c r="M13" s="45">
        <f>SUM(M4:M12)</f>
        <v>0</v>
      </c>
      <c r="N13" s="18"/>
      <c r="O13" s="45">
        <f>SUM(O4:O12)</f>
        <v>0</v>
      </c>
      <c r="P13" s="42">
        <f t="shared" si="7"/>
        <v>0</v>
      </c>
      <c r="Q13" s="43">
        <f>SUM(Q4:Q12)</f>
        <v>0</v>
      </c>
    </row>
    <row r="14" spans="1:17" ht="34.5" customHeight="1" x14ac:dyDescent="0.2">
      <c r="A14" s="44" t="s">
        <v>39</v>
      </c>
      <c r="B14" s="21" t="s">
        <v>23</v>
      </c>
      <c r="C14" s="19">
        <f>SUM(C4:C12)</f>
        <v>655</v>
      </c>
      <c r="D14" s="19">
        <f>(E14*5)*1.1</f>
        <v>720.50000000000011</v>
      </c>
      <c r="E14" s="15">
        <v>131</v>
      </c>
      <c r="F14" s="17"/>
      <c r="G14" s="45">
        <f>E14*F14</f>
        <v>0</v>
      </c>
      <c r="H14" s="17"/>
      <c r="I14" s="46">
        <f>SUM(E14*H14)</f>
        <v>0</v>
      </c>
      <c r="J14" s="17"/>
      <c r="K14" s="45">
        <f>SUM($E14*J14)</f>
        <v>0</v>
      </c>
      <c r="L14" s="17"/>
      <c r="M14" s="45">
        <f>SUM($E14*L14)</f>
        <v>0</v>
      </c>
      <c r="N14" s="17"/>
      <c r="O14" s="45">
        <f>SUM($E14*N14)</f>
        <v>0</v>
      </c>
      <c r="P14" s="42">
        <f t="shared" si="7"/>
        <v>0</v>
      </c>
      <c r="Q14" s="43">
        <f>SUM((D14*F14),(D14*H14),(D14*J14),(D14*L14),(D14*N14))</f>
        <v>0</v>
      </c>
    </row>
    <row r="15" spans="1:17" ht="34.5" customHeight="1" x14ac:dyDescent="0.25">
      <c r="A15" s="47" t="s">
        <v>28</v>
      </c>
      <c r="B15" s="48"/>
      <c r="C15" s="48"/>
      <c r="D15" s="48"/>
      <c r="E15" s="48"/>
      <c r="F15" s="48"/>
      <c r="G15" s="48"/>
      <c r="H15" s="48"/>
      <c r="I15" s="48"/>
      <c r="J15" s="48"/>
      <c r="K15" s="48"/>
      <c r="L15" s="48"/>
      <c r="M15" s="48"/>
      <c r="N15" s="48"/>
      <c r="O15" s="49"/>
      <c r="P15" s="50">
        <f>SUM(P14,P13)</f>
        <v>0</v>
      </c>
      <c r="Q15" s="51">
        <f>SUM(Q14,Q13)</f>
        <v>0</v>
      </c>
    </row>
    <row r="16" spans="1:17" ht="34.5" customHeight="1" x14ac:dyDescent="0.25">
      <c r="A16" s="52" t="s">
        <v>15</v>
      </c>
      <c r="B16" s="53"/>
      <c r="C16" s="53"/>
      <c r="D16" s="53"/>
      <c r="E16" s="53"/>
      <c r="F16" s="53"/>
      <c r="G16" s="53"/>
      <c r="H16" s="53"/>
      <c r="I16" s="53"/>
      <c r="J16" s="53"/>
      <c r="K16" s="53"/>
      <c r="L16" s="53"/>
      <c r="M16" s="53"/>
      <c r="N16" s="53"/>
      <c r="O16" s="54"/>
      <c r="P16" s="55"/>
      <c r="Q16" s="56"/>
    </row>
    <row r="17" spans="1:17" ht="34.5" customHeight="1" x14ac:dyDescent="0.25">
      <c r="A17" s="52" t="s">
        <v>29</v>
      </c>
      <c r="B17" s="57"/>
      <c r="C17" s="57"/>
      <c r="D17" s="57"/>
      <c r="E17" s="57"/>
      <c r="F17" s="57"/>
      <c r="G17" s="57"/>
      <c r="H17" s="57"/>
      <c r="I17" s="57"/>
      <c r="J17" s="57"/>
      <c r="K17" s="57"/>
      <c r="L17" s="57"/>
      <c r="M17" s="57"/>
      <c r="N17" s="57"/>
      <c r="O17" s="58"/>
      <c r="P17" s="50">
        <f>P15-P16</f>
        <v>0</v>
      </c>
      <c r="Q17" s="50">
        <f>Q15-Q16</f>
        <v>0</v>
      </c>
    </row>
    <row r="18" spans="1:17" ht="34.5" customHeight="1" x14ac:dyDescent="0.25">
      <c r="A18" s="52" t="s">
        <v>27</v>
      </c>
      <c r="B18" s="53"/>
      <c r="C18" s="53"/>
      <c r="D18" s="53"/>
      <c r="E18" s="53"/>
      <c r="F18" s="53"/>
      <c r="G18" s="53"/>
      <c r="H18" s="53"/>
      <c r="I18" s="53"/>
      <c r="J18" s="53"/>
      <c r="K18" s="53"/>
      <c r="L18" s="53"/>
      <c r="M18" s="53"/>
      <c r="N18" s="53"/>
      <c r="O18" s="54"/>
      <c r="P18" s="50">
        <f>SUM(P17*9.25%)</f>
        <v>0</v>
      </c>
      <c r="Q18" s="51">
        <f>SUM(Q17*9.25%)</f>
        <v>0</v>
      </c>
    </row>
    <row r="19" spans="1:17" ht="34.5" customHeight="1" x14ac:dyDescent="0.25">
      <c r="A19" s="52" t="s">
        <v>17</v>
      </c>
      <c r="B19" s="53"/>
      <c r="C19" s="53"/>
      <c r="D19" s="53"/>
      <c r="E19" s="53"/>
      <c r="F19" s="53"/>
      <c r="G19" s="53"/>
      <c r="H19" s="53"/>
      <c r="I19" s="53"/>
      <c r="J19" s="53"/>
      <c r="K19" s="53"/>
      <c r="L19" s="53"/>
      <c r="M19" s="53"/>
      <c r="N19" s="53"/>
      <c r="O19" s="54"/>
      <c r="P19" s="50">
        <f>SUM(P17,P18)</f>
        <v>0</v>
      </c>
      <c r="Q19" s="51">
        <f>SUM(Q17,Q18)</f>
        <v>0</v>
      </c>
    </row>
    <row r="20" spans="1:17" ht="34.5" customHeight="1" thickBot="1" x14ac:dyDescent="0.3">
      <c r="A20" s="59"/>
      <c r="B20" s="60"/>
      <c r="C20" s="60"/>
      <c r="D20" s="60"/>
      <c r="E20" s="61"/>
      <c r="F20" s="62"/>
      <c r="G20" s="63"/>
      <c r="H20" s="64"/>
      <c r="I20" s="65"/>
      <c r="J20" s="66"/>
      <c r="K20" s="67"/>
      <c r="L20" s="66"/>
      <c r="M20" s="67"/>
      <c r="N20" s="68"/>
      <c r="O20" s="63"/>
      <c r="P20" s="69"/>
      <c r="Q20" s="70"/>
    </row>
    <row r="21" spans="1:17" ht="36.950000000000003" customHeight="1" x14ac:dyDescent="0.25">
      <c r="A21" s="26" t="s">
        <v>24</v>
      </c>
      <c r="B21" s="71"/>
      <c r="C21" s="71"/>
      <c r="D21" s="71"/>
      <c r="E21" s="71"/>
      <c r="F21" s="71"/>
      <c r="G21" s="71"/>
      <c r="H21" s="71"/>
      <c r="I21" s="71"/>
      <c r="J21" s="71"/>
      <c r="K21" s="71"/>
      <c r="L21" s="71"/>
      <c r="M21" s="71"/>
      <c r="N21" s="71"/>
      <c r="O21" s="71"/>
      <c r="P21" s="71"/>
      <c r="Q21" s="72"/>
    </row>
    <row r="22" spans="1:17" ht="65.25" customHeight="1" x14ac:dyDescent="0.25">
      <c r="A22" s="32" t="s">
        <v>22</v>
      </c>
      <c r="B22" s="73" t="s">
        <v>41</v>
      </c>
      <c r="C22" s="73"/>
      <c r="D22" s="73"/>
      <c r="E22" s="73"/>
      <c r="F22" s="33" t="s">
        <v>43</v>
      </c>
      <c r="G22" s="74" t="s">
        <v>0</v>
      </c>
      <c r="H22" s="33" t="s">
        <v>44</v>
      </c>
      <c r="I22" s="75" t="s">
        <v>1</v>
      </c>
      <c r="J22" s="33" t="s">
        <v>45</v>
      </c>
      <c r="K22" s="74" t="s">
        <v>2</v>
      </c>
      <c r="L22" s="33" t="s">
        <v>46</v>
      </c>
      <c r="M22" s="74" t="s">
        <v>3</v>
      </c>
      <c r="N22" s="33" t="s">
        <v>47</v>
      </c>
      <c r="O22" s="74" t="s">
        <v>4</v>
      </c>
      <c r="P22" s="73" t="s">
        <v>16</v>
      </c>
      <c r="Q22" s="76"/>
    </row>
    <row r="23" spans="1:17" ht="43.5" customHeight="1" x14ac:dyDescent="0.25">
      <c r="A23" s="32" t="s">
        <v>40</v>
      </c>
      <c r="B23" s="73">
        <v>48</v>
      </c>
      <c r="C23" s="73"/>
      <c r="D23" s="73"/>
      <c r="E23" s="77"/>
      <c r="F23" s="88"/>
      <c r="G23" s="78">
        <f>F23*B23</f>
        <v>0</v>
      </c>
      <c r="H23" s="88"/>
      <c r="I23" s="79">
        <f>H23*B23</f>
        <v>0</v>
      </c>
      <c r="J23" s="90"/>
      <c r="K23" s="78">
        <f>J23*B23</f>
        <v>0</v>
      </c>
      <c r="L23" s="88"/>
      <c r="M23" s="78">
        <f>L23*B23</f>
        <v>0</v>
      </c>
      <c r="N23" s="88"/>
      <c r="O23" s="78">
        <f>N23*B23</f>
        <v>0</v>
      </c>
      <c r="P23" s="80">
        <f>SUM(G23,I23,K23,M23,O23)</f>
        <v>0</v>
      </c>
      <c r="Q23" s="76"/>
    </row>
    <row r="24" spans="1:17" ht="44.1" customHeight="1" thickBot="1" x14ac:dyDescent="0.3">
      <c r="A24" s="81" t="s">
        <v>42</v>
      </c>
      <c r="B24" s="82">
        <v>48</v>
      </c>
      <c r="C24" s="82"/>
      <c r="D24" s="82"/>
      <c r="E24" s="83"/>
      <c r="F24" s="89"/>
      <c r="G24" s="84">
        <f>F24*B24</f>
        <v>0</v>
      </c>
      <c r="H24" s="89"/>
      <c r="I24" s="85">
        <f>H24*B24</f>
        <v>0</v>
      </c>
      <c r="J24" s="91"/>
      <c r="K24" s="84">
        <f>J24*B24</f>
        <v>0</v>
      </c>
      <c r="L24" s="89"/>
      <c r="M24" s="84">
        <f>L24*B24</f>
        <v>0</v>
      </c>
      <c r="N24" s="89"/>
      <c r="O24" s="84">
        <f>N24*B24</f>
        <v>0</v>
      </c>
      <c r="P24" s="86">
        <f>SUM(G24,I24,K24,M24,O24)</f>
        <v>0</v>
      </c>
      <c r="Q24" s="87"/>
    </row>
    <row r="25" spans="1:17" s="4" customFormat="1" x14ac:dyDescent="0.25">
      <c r="A25" s="2"/>
      <c r="B25" s="2"/>
      <c r="C25" s="2"/>
      <c r="D25" s="2"/>
      <c r="E25" s="2"/>
      <c r="F25" s="2"/>
      <c r="G25" s="8"/>
      <c r="H25" s="2"/>
      <c r="I25" s="3"/>
      <c r="J25" s="2"/>
      <c r="K25" s="8"/>
      <c r="L25" s="2"/>
      <c r="M25" s="8"/>
      <c r="N25" s="2"/>
      <c r="O25" s="8"/>
      <c r="P25" s="2"/>
    </row>
    <row r="26" spans="1:17" s="4" customFormat="1" x14ac:dyDescent="0.25">
      <c r="A26" s="2"/>
      <c r="B26" s="2"/>
      <c r="C26" s="2"/>
      <c r="D26" s="2"/>
      <c r="E26" s="2"/>
      <c r="F26" s="2"/>
      <c r="G26" s="8"/>
      <c r="H26" s="2"/>
      <c r="I26" s="3"/>
      <c r="J26" s="2"/>
      <c r="K26" s="8"/>
      <c r="L26" s="2"/>
      <c r="M26" s="8"/>
      <c r="N26" s="2"/>
      <c r="O26" s="8"/>
      <c r="P26" s="2"/>
    </row>
    <row r="27" spans="1:17" s="4" customFormat="1" x14ac:dyDescent="0.25">
      <c r="G27" s="9"/>
      <c r="I27" s="5"/>
      <c r="K27" s="9"/>
      <c r="M27" s="9"/>
      <c r="O27" s="9"/>
    </row>
    <row r="28" spans="1:17" s="4" customFormat="1" x14ac:dyDescent="0.25">
      <c r="A28" s="24"/>
      <c r="B28" s="24"/>
      <c r="C28" s="13"/>
      <c r="D28" s="13"/>
      <c r="G28" s="9"/>
      <c r="I28" s="5"/>
      <c r="K28" s="9"/>
      <c r="M28" s="9"/>
      <c r="O28" s="9"/>
    </row>
    <row r="29" spans="1:17" ht="15.75" x14ac:dyDescent="0.25">
      <c r="A29" s="22" t="s">
        <v>18</v>
      </c>
      <c r="B29" s="22"/>
      <c r="C29" s="20"/>
      <c r="D29" s="12"/>
    </row>
    <row r="30" spans="1:17" ht="15.75" x14ac:dyDescent="0.25">
      <c r="A30" s="6"/>
      <c r="B30" s="6"/>
      <c r="C30" s="6"/>
      <c r="D30" s="6"/>
    </row>
    <row r="31" spans="1:17" ht="15.75" x14ac:dyDescent="0.2">
      <c r="A31" s="25"/>
      <c r="B31" s="25"/>
      <c r="C31" s="14"/>
      <c r="D31" s="14"/>
    </row>
    <row r="32" spans="1:17" ht="15.75" x14ac:dyDescent="0.25">
      <c r="A32" s="22" t="s">
        <v>19</v>
      </c>
      <c r="B32" s="22"/>
      <c r="C32" s="20"/>
      <c r="D32" s="12"/>
    </row>
    <row r="33" spans="1:4" ht="15.75" x14ac:dyDescent="0.25">
      <c r="A33" s="7"/>
      <c r="B33" s="7"/>
      <c r="C33" s="7"/>
      <c r="D33" s="7"/>
    </row>
    <row r="34" spans="1:4" ht="15.75" x14ac:dyDescent="0.2">
      <c r="A34" s="25"/>
      <c r="B34" s="25"/>
      <c r="C34" s="14"/>
      <c r="D34" s="14"/>
    </row>
    <row r="35" spans="1:4" ht="15.75" x14ac:dyDescent="0.25">
      <c r="A35" s="22" t="s">
        <v>20</v>
      </c>
      <c r="B35" s="22"/>
      <c r="C35" s="20"/>
      <c r="D35" s="12"/>
    </row>
    <row r="36" spans="1:4" ht="15.75" x14ac:dyDescent="0.25">
      <c r="A36" s="7"/>
      <c r="B36" s="7"/>
      <c r="C36" s="7"/>
      <c r="D36" s="7"/>
    </row>
    <row r="37" spans="1:4" ht="15.75" x14ac:dyDescent="0.2">
      <c r="A37" s="25"/>
      <c r="B37" s="25"/>
      <c r="C37" s="14"/>
      <c r="D37" s="14"/>
    </row>
    <row r="38" spans="1:4" ht="15.75" x14ac:dyDescent="0.25">
      <c r="A38" s="22" t="s">
        <v>21</v>
      </c>
      <c r="B38" s="22"/>
      <c r="C38" s="20"/>
      <c r="D38" s="12"/>
    </row>
  </sheetData>
  <sheetProtection algorithmName="SHA-512" hashValue="y/zw8jRNSXJiSEkBP6ISHod7YUlJmZS6uLOo/JRTIkBCPOcpkx/I/FEAq5hGtJg2goVPA+7FRig9HztMrIn5Uw==" saltValue="MHbs4dHTyqLZqI7UiElRtQ==" spinCount="100000" sheet="1" objects="1" scenarios="1"/>
  <mergeCells count="23">
    <mergeCell ref="A38:B38"/>
    <mergeCell ref="A29:B29"/>
    <mergeCell ref="A28:B28"/>
    <mergeCell ref="A31:B31"/>
    <mergeCell ref="A32:B32"/>
    <mergeCell ref="A34:B34"/>
    <mergeCell ref="A37:B37"/>
    <mergeCell ref="A2:Q2"/>
    <mergeCell ref="A17:O17"/>
    <mergeCell ref="A1:Q1"/>
    <mergeCell ref="A35:B35"/>
    <mergeCell ref="B13:F13"/>
    <mergeCell ref="B22:E22"/>
    <mergeCell ref="B23:E23"/>
    <mergeCell ref="B24:E24"/>
    <mergeCell ref="A15:O15"/>
    <mergeCell ref="P22:Q22"/>
    <mergeCell ref="P23:Q23"/>
    <mergeCell ref="P24:Q24"/>
    <mergeCell ref="A21:Q21"/>
    <mergeCell ref="A16:O16"/>
    <mergeCell ref="A18:O18"/>
    <mergeCell ref="A19:O19"/>
  </mergeCells>
  <printOptions horizontalCentered="1"/>
  <pageMargins left="0" right="0" top="0.25" bottom="0.75" header="0.3" footer="0.05"/>
  <pageSetup paperSize="17" scale="71" orientation="landscape" verticalDpi="1200"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Form 1-B</vt:lpstr>
      <vt:lpstr>'Bid Form 1-B'!_Toc378686724</vt:lpstr>
      <vt:lpstr>'Bid Form 1-B'!Print_Area</vt:lpstr>
    </vt:vector>
  </TitlesOfParts>
  <Company>SCVTA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Norman</dc:creator>
  <cp:lastModifiedBy>Lazo, Elena</cp:lastModifiedBy>
  <cp:lastPrinted>2019-11-05T17:21:57Z</cp:lastPrinted>
  <dcterms:created xsi:type="dcterms:W3CDTF">2018-10-05T14:59:47Z</dcterms:created>
  <dcterms:modified xsi:type="dcterms:W3CDTF">2020-01-31T00:23:42Z</dcterms:modified>
</cp:coreProperties>
</file>