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I:\PURCHASING\CONTRACTS\2019\P18065 - Floor Scrubber Machline Maintenance and Repair\"/>
    </mc:Choice>
  </mc:AlternateContent>
  <xr:revisionPtr revIDLastSave="0" documentId="13_ncr:1_{F08C5AE8-8A6B-494D-8C58-B124155E98F0}" xr6:coauthVersionLast="44" xr6:coauthVersionMax="44" xr10:uidLastSave="{00000000-0000-0000-0000-000000000000}"/>
  <bookViews>
    <workbookView xWindow="-120" yWindow="-120" windowWidth="29040" windowHeight="15840" tabRatio="601" xr2:uid="{00000000-000D-0000-FFFF-FFFF00000000}"/>
  </bookViews>
  <sheets>
    <sheet name="Sheet1" sheetId="2" r:id="rId1"/>
  </sheets>
  <definedNames>
    <definedName name="_xlnm.Print_Area" localSheetId="0">Sheet1!$A$1:$N$85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3" i="2" l="1"/>
  <c r="F43" i="2"/>
  <c r="N31" i="2"/>
  <c r="L31" i="2"/>
  <c r="N37" i="2"/>
  <c r="N36" i="2"/>
  <c r="L37" i="2"/>
  <c r="L36" i="2"/>
  <c r="J37" i="2"/>
  <c r="J36" i="2"/>
  <c r="H37" i="2"/>
  <c r="H36" i="2"/>
  <c r="F37" i="2"/>
  <c r="F36" i="2"/>
  <c r="N68" i="2"/>
  <c r="N39" i="2" l="1"/>
  <c r="N17" i="2"/>
  <c r="L17" i="2"/>
  <c r="J17" i="2"/>
  <c r="H17" i="2"/>
  <c r="F17" i="2"/>
  <c r="N58" i="2" l="1"/>
  <c r="N57" i="2"/>
  <c r="L58" i="2"/>
  <c r="L57" i="2"/>
  <c r="J58" i="2"/>
  <c r="J57" i="2"/>
  <c r="H58" i="2"/>
  <c r="H57" i="2"/>
  <c r="F58" i="2"/>
  <c r="F57" i="2"/>
  <c r="N59" i="2" l="1"/>
  <c r="F59" i="2"/>
  <c r="H59" i="2"/>
  <c r="L59" i="2"/>
  <c r="J59" i="2"/>
  <c r="N61" i="2" l="1"/>
  <c r="N18" i="2" l="1"/>
  <c r="N16" i="2"/>
  <c r="L18" i="2"/>
  <c r="L16" i="2"/>
  <c r="J18" i="2"/>
  <c r="J16" i="2"/>
  <c r="H18" i="2"/>
  <c r="H16" i="2"/>
  <c r="N14" i="2"/>
  <c r="N13" i="2"/>
  <c r="N12" i="2"/>
  <c r="N11" i="2"/>
  <c r="L14" i="2"/>
  <c r="L13" i="2"/>
  <c r="L12" i="2"/>
  <c r="L11" i="2"/>
  <c r="J14" i="2"/>
  <c r="J13" i="2"/>
  <c r="J12" i="2"/>
  <c r="J11" i="2"/>
  <c r="H14" i="2"/>
  <c r="H13" i="2"/>
  <c r="H12" i="2"/>
  <c r="H11" i="2"/>
  <c r="N44" i="2" l="1"/>
  <c r="L44" i="2"/>
  <c r="J44" i="2"/>
  <c r="H44" i="2"/>
  <c r="N43" i="2"/>
  <c r="L43" i="2"/>
  <c r="J43" i="2"/>
  <c r="H43" i="2"/>
  <c r="H45" i="2" s="1"/>
  <c r="N47" i="2" s="1"/>
  <c r="J7" i="2"/>
  <c r="L7" i="2"/>
  <c r="N51" i="2"/>
  <c r="L51" i="2"/>
  <c r="J51" i="2"/>
  <c r="H51" i="2"/>
  <c r="L30" i="2"/>
  <c r="L29" i="2"/>
  <c r="L28" i="2"/>
  <c r="L27" i="2"/>
  <c r="L26" i="2"/>
  <c r="L24" i="2"/>
  <c r="L23" i="2"/>
  <c r="L22" i="2"/>
  <c r="L21" i="2"/>
  <c r="L20" i="2"/>
  <c r="L9" i="2"/>
  <c r="L8" i="2"/>
  <c r="J30" i="2"/>
  <c r="J29" i="2"/>
  <c r="J28" i="2"/>
  <c r="J27" i="2"/>
  <c r="J31" i="2" s="1"/>
  <c r="J26" i="2"/>
  <c r="J24" i="2"/>
  <c r="J23" i="2"/>
  <c r="J22" i="2"/>
  <c r="J21" i="2"/>
  <c r="J20" i="2"/>
  <c r="J9" i="2"/>
  <c r="J8" i="2"/>
  <c r="N30" i="2"/>
  <c r="N29" i="2"/>
  <c r="N28" i="2"/>
  <c r="N27" i="2"/>
  <c r="N26" i="2"/>
  <c r="N24" i="2"/>
  <c r="N23" i="2"/>
  <c r="N22" i="2"/>
  <c r="N21" i="2"/>
  <c r="N20" i="2"/>
  <c r="N9" i="2"/>
  <c r="N8" i="2"/>
  <c r="N7" i="2"/>
  <c r="H30" i="2"/>
  <c r="H29" i="2"/>
  <c r="H28" i="2"/>
  <c r="H31" i="2" s="1"/>
  <c r="H27" i="2"/>
  <c r="H26" i="2"/>
  <c r="H24" i="2"/>
  <c r="H23" i="2"/>
  <c r="H22" i="2"/>
  <c r="H21" i="2"/>
  <c r="H20" i="2"/>
  <c r="H9" i="2"/>
  <c r="H8" i="2"/>
  <c r="H7" i="2"/>
  <c r="L45" i="2" l="1"/>
  <c r="N45" i="2"/>
  <c r="J45" i="2"/>
  <c r="F51" i="2"/>
  <c r="F44" i="2"/>
  <c r="F45" i="2" l="1"/>
  <c r="F24" i="2"/>
  <c r="F7" i="2"/>
  <c r="F31" i="2" s="1"/>
  <c r="N33" i="2" s="1"/>
  <c r="F13" i="2" l="1"/>
  <c r="F14" i="2"/>
  <c r="F8" i="2"/>
  <c r="F9" i="2"/>
  <c r="F11" i="2"/>
  <c r="F12" i="2"/>
  <c r="F16" i="2"/>
  <c r="F18" i="2"/>
  <c r="F20" i="2"/>
  <c r="F21" i="2"/>
  <c r="F22" i="2"/>
  <c r="F23" i="2"/>
  <c r="F26" i="2"/>
  <c r="F27" i="2"/>
  <c r="F28" i="2"/>
  <c r="F29" i="2"/>
  <c r="F30" i="2"/>
  <c r="N70" i="2" l="1"/>
</calcChain>
</file>

<file path=xl/sharedStrings.xml><?xml version="1.0" encoding="utf-8"?>
<sst xmlns="http://schemas.openxmlformats.org/spreadsheetml/2006/main" count="153" uniqueCount="84">
  <si>
    <t>MODEL NUMBER</t>
  </si>
  <si>
    <t>SERIAL NUMBER</t>
  </si>
  <si>
    <t>FIXED FEE</t>
  </si>
  <si>
    <t>YEAR-1
EXTENDED</t>
  </si>
  <si>
    <t>YEAR-2
EXTENDED</t>
  </si>
  <si>
    <t>YEAR-3
EXTENDED</t>
  </si>
  <si>
    <t>YEAR-4
EXTENDED</t>
  </si>
  <si>
    <t>YEAR-5
EXTENDED</t>
  </si>
  <si>
    <t>YEAR-1
Hourly Rate</t>
  </si>
  <si>
    <t>YEAR-2
Hourly Rate</t>
  </si>
  <si>
    <t>YEAR-3
Hourly Rate</t>
  </si>
  <si>
    <t>YEAR-4
Hourly Rate</t>
  </si>
  <si>
    <t>YEAR-5
Hourly Rate</t>
  </si>
  <si>
    <r>
      <t>CHABOYA</t>
    </r>
    <r>
      <rPr>
        <sz val="12"/>
        <rFont val="Arial"/>
        <family val="2"/>
      </rPr>
      <t xml:space="preserve">
2240 South Seventh Street
San Jose, California</t>
    </r>
  </si>
  <si>
    <t>Year-1 Subtotal</t>
  </si>
  <si>
    <t>Year-5 Subtotal</t>
  </si>
  <si>
    <t>Year-4 Subtotal</t>
  </si>
  <si>
    <t>Year-3 Subtotal</t>
  </si>
  <si>
    <t>Year-2 Subtotal</t>
  </si>
  <si>
    <t>VTA Required Roadway Worker Protection (RWP) Safety Training and Track Allocation Meetings (Reimbursed to Contractor)</t>
  </si>
  <si>
    <t>Estimated Employees per year</t>
  </si>
  <si>
    <t>Hours per year</t>
  </si>
  <si>
    <t>YEAR-1
QUARTERLY
FEE</t>
  </si>
  <si>
    <t>YEAR-2
QUARTERLY
FEE</t>
  </si>
  <si>
    <t>YEAR-3
QUARTERLY
FEE</t>
  </si>
  <si>
    <t>YEAR-4
QUARTERLY
FEE</t>
  </si>
  <si>
    <t>YEAR-5
QUARTERLY
FEE</t>
  </si>
  <si>
    <t>EQUIPMENT LOCATION</t>
  </si>
  <si>
    <t>EQUIPMENT
MANUFACTURER</t>
  </si>
  <si>
    <t>UNSCHEDULED REPAIRS</t>
  </si>
  <si>
    <t>ESTIMATED HOURS/YEAR</t>
  </si>
  <si>
    <t>Background Check Fees (charged by 3rd party company)</t>
  </si>
  <si>
    <t>Background Check Fees (Reimbursed to Contractor)</t>
  </si>
  <si>
    <r>
      <rPr>
        <b/>
        <sz val="12"/>
        <rFont val="Arial"/>
        <family val="2"/>
      </rPr>
      <t>RWP Safety Training Hourly Rate</t>
    </r>
    <r>
      <rPr>
        <sz val="12"/>
        <rFont val="Arial"/>
        <family val="2"/>
      </rPr>
      <t xml:space="preserve">
(Estimated 6 employees x 5 hrs per year)</t>
    </r>
  </si>
  <si>
    <r>
      <rPr>
        <b/>
        <sz val="12"/>
        <rFont val="Arial"/>
        <family val="2"/>
      </rPr>
      <t xml:space="preserve">Track Allocation Meetings
</t>
    </r>
    <r>
      <rPr>
        <sz val="12"/>
        <rFont val="Arial"/>
        <family val="2"/>
      </rPr>
      <t>(2 hours per meeting x 3 estimated employees per year)</t>
    </r>
  </si>
  <si>
    <t>Unscheduled Rapairs Estimated 5-Year Cost</t>
  </si>
  <si>
    <t>Preventative Maintenanance Total 5-Year Cost</t>
  </si>
  <si>
    <t>RWP Safety Training and Track Allocation Meeting  5-Year Cost</t>
  </si>
  <si>
    <t>Estimated Quantities per year</t>
  </si>
  <si>
    <t>BACKGROUND CHECK FEES</t>
  </si>
  <si>
    <t>Background Check Fees Estimated 5-Year Cost</t>
  </si>
  <si>
    <t>VTA Fees (Reimbursed to Contractor)</t>
  </si>
  <si>
    <t>Restricted Access Permit</t>
  </si>
  <si>
    <t>General Contractor Safety Seminar (also known as, Roadway Worker Protection Training)</t>
  </si>
  <si>
    <t>PARTS PRICING</t>
  </si>
  <si>
    <t>Discount OFF of Manufacturer's List Price</t>
  </si>
  <si>
    <t>YEAR-1 Estimate</t>
  </si>
  <si>
    <t>YEAR-2 Estimate</t>
  </si>
  <si>
    <t>YEAR-3 Estimate</t>
  </si>
  <si>
    <t>YEAR-4 Estimate</t>
  </si>
  <si>
    <t>YEAR-5 Estimate</t>
  </si>
  <si>
    <t>Fill-in % Discount ------&gt;</t>
  </si>
  <si>
    <t>PARTS Estimated  5-Year Cost</t>
  </si>
  <si>
    <t>TOTAL 5-YEAR CONTRACT ESTIMATE</t>
  </si>
  <si>
    <t>Bidder's Authorized Signature</t>
  </si>
  <si>
    <t>Bidder's Printed Name</t>
  </si>
  <si>
    <t>Company Name</t>
  </si>
  <si>
    <t>Date</t>
  </si>
  <si>
    <t>YEAR-1 
Hourly Rate</t>
  </si>
  <si>
    <t>YEAR-4
Hourly RateE</t>
  </si>
  <si>
    <t>Estimated 
YEAR-1
Extended</t>
  </si>
  <si>
    <t>Estimated 
YEAR-2
Extended</t>
  </si>
  <si>
    <t>Estimated 
YEAR-3
Extended</t>
  </si>
  <si>
    <t>Estimated 
YEAR-4
Extended</t>
  </si>
  <si>
    <t>Estimated 
YEAR-5
Extended</t>
  </si>
  <si>
    <t>Factory CAT</t>
  </si>
  <si>
    <t>Magnum 34-C</t>
  </si>
  <si>
    <t>Tornado 28 Floor Keeper</t>
  </si>
  <si>
    <t>LR 28</t>
  </si>
  <si>
    <t>ADV-AF002046</t>
  </si>
  <si>
    <t>ADF081857</t>
  </si>
  <si>
    <r>
      <t>NORTH DIVISION</t>
    </r>
    <r>
      <rPr>
        <sz val="12"/>
        <rFont val="Arial"/>
        <family val="2"/>
      </rPr>
      <t xml:space="preserve">
1235 LaAvendia Street
Mountain View, California</t>
    </r>
  </si>
  <si>
    <t>Tom Cat</t>
  </si>
  <si>
    <t>Mini-Mag 24 Inch</t>
  </si>
  <si>
    <r>
      <t xml:space="preserve">GUADLUPE LIGHT RAIL DIVISION
</t>
    </r>
    <r>
      <rPr>
        <sz val="12"/>
        <rFont val="Arial"/>
        <family val="2"/>
      </rPr>
      <t>101 West Younger Avenue
San Jose, California</t>
    </r>
  </si>
  <si>
    <t>Kent Select Scrub 27</t>
  </si>
  <si>
    <t>Saber/Wind</t>
  </si>
  <si>
    <t>KA27SS</t>
  </si>
  <si>
    <t>SCC172</t>
  </si>
  <si>
    <r>
      <t xml:space="preserve">Hourly Labor Rate
</t>
    </r>
    <r>
      <rPr>
        <sz val="12"/>
        <rFont val="Arial"/>
        <family val="2"/>
      </rPr>
      <t>(Standard Rate Monday - Friday, 8:00 am - 5:00 pm)
NOTE: Labor charges start after contractor and truck arrive at the work site and end upon departure. No charge for travel time.</t>
    </r>
  </si>
  <si>
    <r>
      <t xml:space="preserve">Overtime Hourly Labor Rate
</t>
    </r>
    <r>
      <rPr>
        <sz val="12"/>
        <rFont val="Arial"/>
        <family val="2"/>
      </rPr>
      <t>(Weekends/Holiday/Emergency Calls)
NOTE: Labor charges start after contractor and truck arrive at the work site and end upon departure. No charge for travel time.</t>
    </r>
  </si>
  <si>
    <r>
      <t xml:space="preserve">CERONE MINOR MAINTENANCE
</t>
    </r>
    <r>
      <rPr>
        <sz val="12"/>
        <rFont val="Arial"/>
        <family val="2"/>
      </rPr>
      <t>3990 Zanker Road
San Jose, California</t>
    </r>
  </si>
  <si>
    <r>
      <t xml:space="preserve">CERONE O&amp; R
</t>
    </r>
    <r>
      <rPr>
        <sz val="12"/>
        <rFont val="Arial"/>
        <family val="2"/>
      </rPr>
      <t>3990 Zanker Road
San Jose, California</t>
    </r>
  </si>
  <si>
    <t>Floor Scrubber-related Parts - Estimated Parts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</si>
</sst>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3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i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9" fontId="11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8" fontId="2" fillId="0" borderId="0" xfId="0" applyNumberFormat="1" applyFont="1" applyAlignment="1">
      <alignment horizontal="right"/>
    </xf>
    <xf numFmtId="8" fontId="3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8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 wrapText="1"/>
    </xf>
    <xf numFmtId="0" fontId="2" fillId="3" borderId="7" xfId="0" applyFont="1" applyFill="1" applyBorder="1" applyAlignment="1">
      <alignment horizontal="center"/>
    </xf>
    <xf numFmtId="8" fontId="2" fillId="3" borderId="6" xfId="0" applyNumberFormat="1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8" fontId="1" fillId="3" borderId="2" xfId="0" applyNumberFormat="1" applyFont="1" applyFill="1" applyBorder="1" applyAlignment="1">
      <alignment horizontal="right"/>
    </xf>
    <xf numFmtId="8" fontId="1" fillId="3" borderId="5" xfId="0" applyNumberFormat="1" applyFont="1" applyFill="1" applyBorder="1" applyAlignment="1">
      <alignment horizontal="right"/>
    </xf>
    <xf numFmtId="8" fontId="1" fillId="3" borderId="4" xfId="0" applyNumberFormat="1" applyFont="1" applyFill="1" applyBorder="1" applyAlignment="1">
      <alignment horizontal="right"/>
    </xf>
    <xf numFmtId="0" fontId="1" fillId="3" borderId="2" xfId="1" applyFont="1" applyFill="1" applyBorder="1" applyAlignment="1">
      <alignment horizontal="left" wrapText="1"/>
    </xf>
    <xf numFmtId="0" fontId="1" fillId="3" borderId="2" xfId="1" applyFont="1" applyFill="1" applyBorder="1" applyAlignment="1">
      <alignment wrapText="1"/>
    </xf>
    <xf numFmtId="0" fontId="1" fillId="3" borderId="20" xfId="1" applyFont="1" applyFill="1" applyBorder="1" applyAlignment="1">
      <alignment horizontal="left" wrapText="1"/>
    </xf>
    <xf numFmtId="8" fontId="1" fillId="3" borderId="20" xfId="0" applyNumberFormat="1" applyFont="1" applyFill="1" applyBorder="1" applyAlignment="1">
      <alignment horizontal="right"/>
    </xf>
    <xf numFmtId="0" fontId="1" fillId="3" borderId="20" xfId="0" applyFont="1" applyFill="1" applyBorder="1" applyAlignment="1">
      <alignment horizontal="left"/>
    </xf>
    <xf numFmtId="8" fontId="8" fillId="0" borderId="0" xfId="0" applyNumberFormat="1" applyFont="1" applyAlignment="1">
      <alignment horizontal="right"/>
    </xf>
    <xf numFmtId="8" fontId="8" fillId="0" borderId="10" xfId="0" applyNumberFormat="1" applyFont="1" applyBorder="1" applyAlignment="1">
      <alignment horizontal="right"/>
    </xf>
    <xf numFmtId="0" fontId="1" fillId="3" borderId="4" xfId="0" applyFont="1" applyFill="1" applyBorder="1" applyAlignment="1">
      <alignment horizontal="left"/>
    </xf>
    <xf numFmtId="8" fontId="2" fillId="0" borderId="10" xfId="0" applyNumberFormat="1" applyFont="1" applyBorder="1" applyAlignment="1">
      <alignment horizontal="right"/>
    </xf>
    <xf numFmtId="8" fontId="9" fillId="0" borderId="0" xfId="0" applyNumberFormat="1" applyFont="1" applyAlignment="1">
      <alignment horizontal="right"/>
    </xf>
    <xf numFmtId="8" fontId="3" fillId="0" borderId="26" xfId="0" applyNumberFormat="1" applyFont="1" applyBorder="1" applyAlignment="1">
      <alignment horizontal="right"/>
    </xf>
    <xf numFmtId="8" fontId="9" fillId="0" borderId="28" xfId="0" applyNumberFormat="1" applyFont="1" applyBorder="1" applyAlignment="1">
      <alignment horizontal="right"/>
    </xf>
    <xf numFmtId="8" fontId="1" fillId="3" borderId="4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2" fillId="5" borderId="9" xfId="0" applyFont="1" applyFill="1" applyBorder="1" applyAlignment="1">
      <alignment horizontal="left" wrapText="1"/>
    </xf>
    <xf numFmtId="0" fontId="2" fillId="5" borderId="25" xfId="0" applyFont="1" applyFill="1" applyBorder="1" applyAlignment="1">
      <alignment horizontal="left" wrapText="1"/>
    </xf>
    <xf numFmtId="8" fontId="2" fillId="5" borderId="25" xfId="0" applyNumberFormat="1" applyFont="1" applyFill="1" applyBorder="1" applyAlignment="1">
      <alignment horizontal="center" wrapText="1"/>
    </xf>
    <xf numFmtId="8" fontId="2" fillId="5" borderId="20" xfId="0" applyNumberFormat="1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/>
    </xf>
    <xf numFmtId="8" fontId="1" fillId="0" borderId="3" xfId="0" applyNumberFormat="1" applyFont="1" applyBorder="1" applyAlignment="1">
      <alignment horizontal="right" vertical="center"/>
    </xf>
    <xf numFmtId="8" fontId="1" fillId="3" borderId="2" xfId="0" applyNumberFormat="1" applyFont="1" applyFill="1" applyBorder="1" applyAlignment="1">
      <alignment horizontal="right" vertical="center"/>
    </xf>
    <xf numFmtId="8" fontId="2" fillId="0" borderId="0" xfId="0" applyNumberFormat="1" applyFont="1" applyAlignment="1">
      <alignment horizontal="right" vertical="center" wrapText="1"/>
    </xf>
    <xf numFmtId="8" fontId="1" fillId="0" borderId="0" xfId="0" applyNumberFormat="1" applyFont="1" applyAlignment="1">
      <alignment horizontal="right" vertical="center" wrapText="1"/>
    </xf>
    <xf numFmtId="8" fontId="1" fillId="0" borderId="1" xfId="0" applyNumberFormat="1" applyFont="1" applyBorder="1" applyAlignment="1">
      <alignment horizontal="right" vertical="center" wrapText="1"/>
    </xf>
    <xf numFmtId="0" fontId="2" fillId="3" borderId="31" xfId="0" applyFont="1" applyFill="1" applyBorder="1" applyAlignment="1">
      <alignment horizontal="left"/>
    </xf>
    <xf numFmtId="8" fontId="2" fillId="3" borderId="32" xfId="0" applyNumberFormat="1" applyFont="1" applyFill="1" applyBorder="1" applyAlignment="1">
      <alignment horizontal="center" wrapText="1"/>
    </xf>
    <xf numFmtId="8" fontId="1" fillId="3" borderId="22" xfId="0" applyNumberFormat="1" applyFont="1" applyFill="1" applyBorder="1" applyAlignment="1">
      <alignment horizontal="right" vertical="center"/>
    </xf>
    <xf numFmtId="8" fontId="1" fillId="3" borderId="24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8" fontId="2" fillId="3" borderId="2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/>
    </xf>
    <xf numFmtId="8" fontId="1" fillId="2" borderId="24" xfId="0" applyNumberFormat="1" applyFont="1" applyFill="1" applyBorder="1" applyAlignment="1">
      <alignment horizontal="right"/>
    </xf>
    <xf numFmtId="8" fontId="1" fillId="0" borderId="34" xfId="0" applyNumberFormat="1" applyFont="1" applyBorder="1" applyAlignment="1">
      <alignment horizontal="right"/>
    </xf>
    <xf numFmtId="8" fontId="1" fillId="0" borderId="20" xfId="0" applyNumberFormat="1" applyFont="1" applyBorder="1" applyAlignment="1" applyProtection="1">
      <alignment horizontal="right"/>
      <protection locked="0"/>
    </xf>
    <xf numFmtId="8" fontId="1" fillId="0" borderId="2" xfId="0" applyNumberFormat="1" applyFont="1" applyBorder="1" applyAlignment="1" applyProtection="1">
      <alignment horizontal="right"/>
      <protection locked="0"/>
    </xf>
    <xf numFmtId="8" fontId="1" fillId="0" borderId="21" xfId="0" applyNumberFormat="1" applyFont="1" applyBorder="1" applyAlignment="1" applyProtection="1">
      <alignment horizontal="right"/>
      <protection locked="0"/>
    </xf>
    <xf numFmtId="8" fontId="1" fillId="0" borderId="11" xfId="0" applyNumberFormat="1" applyFont="1" applyBorder="1" applyAlignment="1" applyProtection="1">
      <alignment horizontal="right"/>
      <protection locked="0"/>
    </xf>
    <xf numFmtId="8" fontId="1" fillId="0" borderId="4" xfId="0" applyNumberFormat="1" applyFont="1" applyBorder="1" applyAlignment="1" applyProtection="1">
      <alignment horizontal="right"/>
      <protection locked="0"/>
    </xf>
    <xf numFmtId="8" fontId="1" fillId="0" borderId="8" xfId="0" applyNumberFormat="1" applyFont="1" applyBorder="1" applyAlignment="1" applyProtection="1">
      <alignment horizontal="right"/>
      <protection locked="0"/>
    </xf>
    <xf numFmtId="8" fontId="1" fillId="0" borderId="12" xfId="0" applyNumberFormat="1" applyFont="1" applyBorder="1" applyAlignment="1" applyProtection="1">
      <alignment horizontal="right"/>
      <protection locked="0"/>
    </xf>
    <xf numFmtId="8" fontId="2" fillId="3" borderId="4" xfId="0" applyNumberFormat="1" applyFont="1" applyFill="1" applyBorder="1" applyAlignment="1">
      <alignment horizontal="right" vertical="center" wrapText="1"/>
    </xf>
    <xf numFmtId="8" fontId="6" fillId="0" borderId="28" xfId="0" applyNumberFormat="1" applyFont="1" applyBorder="1" applyAlignment="1">
      <alignment horizontal="right" vertical="center"/>
    </xf>
    <xf numFmtId="8" fontId="1" fillId="0" borderId="29" xfId="0" applyNumberFormat="1" applyFont="1" applyBorder="1" applyAlignment="1" applyProtection="1">
      <alignment horizontal="right" vertical="center"/>
      <protection locked="0"/>
    </xf>
    <xf numFmtId="8" fontId="1" fillId="3" borderId="29" xfId="0" applyNumberFormat="1" applyFont="1" applyFill="1" applyBorder="1" applyAlignment="1">
      <alignment horizontal="right" vertical="center"/>
    </xf>
    <xf numFmtId="8" fontId="1" fillId="0" borderId="3" xfId="0" applyNumberFormat="1" applyFont="1" applyBorder="1" applyAlignment="1" applyProtection="1">
      <alignment horizontal="right" vertical="center"/>
      <protection locked="0"/>
    </xf>
    <xf numFmtId="8" fontId="2" fillId="5" borderId="20" xfId="0" applyNumberFormat="1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/>
    </xf>
    <xf numFmtId="8" fontId="2" fillId="3" borderId="7" xfId="0" applyNumberFormat="1" applyFont="1" applyFill="1" applyBorder="1" applyAlignment="1">
      <alignment horizontal="center" wrapText="1"/>
    </xf>
    <xf numFmtId="0" fontId="1" fillId="3" borderId="39" xfId="1" applyFont="1" applyFill="1" applyBorder="1" applyAlignment="1">
      <alignment horizontal="left" wrapText="1"/>
    </xf>
    <xf numFmtId="0" fontId="1" fillId="3" borderId="41" xfId="0" applyFont="1" applyFill="1" applyBorder="1" applyAlignment="1">
      <alignment horizontal="left"/>
    </xf>
    <xf numFmtId="8" fontId="1" fillId="0" borderId="0" xfId="0" applyNumberFormat="1" applyFont="1" applyBorder="1" applyAlignment="1" applyProtection="1">
      <alignment horizontal="right"/>
      <protection locked="0"/>
    </xf>
    <xf numFmtId="1" fontId="1" fillId="3" borderId="2" xfId="1" applyNumberFormat="1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left"/>
    </xf>
    <xf numFmtId="0" fontId="7" fillId="0" borderId="0" xfId="0" applyFont="1" applyAlignment="1">
      <alignment horizontal="left" indent="1"/>
    </xf>
    <xf numFmtId="8" fontId="9" fillId="0" borderId="27" xfId="0" applyNumberFormat="1" applyFont="1" applyBorder="1" applyAlignment="1">
      <alignment horizontal="right"/>
    </xf>
    <xf numFmtId="8" fontId="9" fillId="0" borderId="26" xfId="0" applyNumberFormat="1" applyFont="1" applyBorder="1" applyAlignment="1">
      <alignment horizontal="right"/>
    </xf>
    <xf numFmtId="8" fontId="6" fillId="0" borderId="27" xfId="0" applyNumberFormat="1" applyFont="1" applyBorder="1" applyAlignment="1">
      <alignment horizontal="right" vertical="center"/>
    </xf>
    <xf numFmtId="8" fontId="6" fillId="0" borderId="26" xfId="0" applyNumberFormat="1" applyFont="1" applyBorder="1" applyAlignment="1">
      <alignment horizontal="right" vertical="center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12" fillId="0" borderId="0" xfId="0" applyFont="1" applyProtection="1">
      <protection locked="0"/>
    </xf>
    <xf numFmtId="0" fontId="12" fillId="0" borderId="7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8" fontId="2" fillId="3" borderId="3" xfId="0" applyNumberFormat="1" applyFont="1" applyFill="1" applyBorder="1" applyAlignment="1">
      <alignment horizontal="center" wrapText="1"/>
    </xf>
    <xf numFmtId="8" fontId="2" fillId="3" borderId="11" xfId="0" applyNumberFormat="1" applyFont="1" applyFill="1" applyBorder="1" applyAlignment="1">
      <alignment horizontal="center" wrapText="1"/>
    </xf>
    <xf numFmtId="8" fontId="2" fillId="3" borderId="35" xfId="0" applyNumberFormat="1" applyFont="1" applyFill="1" applyBorder="1" applyAlignment="1">
      <alignment horizontal="center" wrapText="1"/>
    </xf>
    <xf numFmtId="9" fontId="5" fillId="0" borderId="36" xfId="2" applyFont="1" applyBorder="1" applyAlignment="1">
      <alignment horizontal="center" vertical="center"/>
    </xf>
    <xf numFmtId="9" fontId="5" fillId="0" borderId="16" xfId="2" applyFont="1" applyBorder="1" applyAlignment="1">
      <alignment horizontal="center" vertical="center"/>
    </xf>
    <xf numFmtId="9" fontId="5" fillId="0" borderId="37" xfId="2" applyFont="1" applyBorder="1" applyAlignment="1">
      <alignment horizontal="center" vertical="center"/>
    </xf>
    <xf numFmtId="0" fontId="2" fillId="3" borderId="33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right" vertical="center" wrapText="1"/>
    </xf>
    <xf numFmtId="0" fontId="6" fillId="4" borderId="17" xfId="0" applyFont="1" applyFill="1" applyBorder="1" applyAlignment="1">
      <alignment horizontal="right" vertical="center" wrapText="1"/>
    </xf>
    <xf numFmtId="8" fontId="1" fillId="3" borderId="3" xfId="0" applyNumberFormat="1" applyFont="1" applyFill="1" applyBorder="1" applyAlignment="1">
      <alignment horizontal="center" vertical="center"/>
    </xf>
    <xf numFmtId="8" fontId="1" fillId="3" borderId="11" xfId="0" applyNumberFormat="1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33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8" fontId="1" fillId="3" borderId="35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3" borderId="19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1" fillId="3" borderId="14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8" fontId="9" fillId="5" borderId="30" xfId="0" applyNumberFormat="1" applyFont="1" applyFill="1" applyBorder="1" applyAlignment="1">
      <alignment horizontal="center" vertical="center" wrapText="1"/>
    </xf>
    <xf numFmtId="8" fontId="9" fillId="5" borderId="21" xfId="0" applyNumberFormat="1" applyFont="1" applyFill="1" applyBorder="1" applyAlignment="1">
      <alignment horizontal="center" vertical="center" wrapText="1"/>
    </xf>
    <xf numFmtId="8" fontId="9" fillId="5" borderId="38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42F1229-FE9D-4955-9FD4-280418170B29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0</xdr:colOff>
      <xdr:row>5</xdr:row>
      <xdr:rowOff>0</xdr:rowOff>
    </xdr:to>
    <xdr:sp macro="" textlink="">
      <xdr:nvSpPr>
        <xdr:cNvPr id="1026" name="Tex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9516294" cy="13335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ATTACHMENT A: BID FORM 1-B</a:t>
          </a: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SCHEDULE OF PRICES AND ESTIMATED QUANTITIES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P18065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FLOOR SCRUBBER MAINTENANCE AND REPAIR SERVICE </a:t>
          </a:r>
          <a:endParaRPr lang="en-US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N84"/>
  <sheetViews>
    <sheetView showGridLines="0" tabSelected="1" zoomScale="80" zoomScaleNormal="80" zoomScaleSheetLayoutView="50" workbookViewId="0">
      <selection activeCell="E72" sqref="E72"/>
    </sheetView>
  </sheetViews>
  <sheetFormatPr defaultColWidth="22.140625" defaultRowHeight="15" x14ac:dyDescent="0.2"/>
  <cols>
    <col min="1" max="1" width="47.140625" style="2" customWidth="1"/>
    <col min="2" max="2" width="35.28515625" style="3" customWidth="1"/>
    <col min="3" max="3" width="23.85546875" style="3" customWidth="1"/>
    <col min="4" max="4" width="23.5703125" style="3" customWidth="1"/>
    <col min="5" max="5" width="17.7109375" style="6" customWidth="1"/>
    <col min="6" max="6" width="20.28515625" style="6" customWidth="1"/>
    <col min="7" max="7" width="17.7109375" style="6" customWidth="1"/>
    <col min="8" max="8" width="20.28515625" style="6" customWidth="1"/>
    <col min="9" max="9" width="17.7109375" style="6" customWidth="1"/>
    <col min="10" max="10" width="20.28515625" style="6" customWidth="1"/>
    <col min="11" max="11" width="17.7109375" style="6" customWidth="1"/>
    <col min="12" max="12" width="20.28515625" style="6" customWidth="1"/>
    <col min="13" max="13" width="17.7109375" style="6" customWidth="1"/>
    <col min="14" max="14" width="20.28515625" style="6" customWidth="1"/>
    <col min="15" max="16384" width="22.140625" style="4"/>
  </cols>
  <sheetData>
    <row r="5" spans="1:14" ht="21.75" customHeight="1" thickBot="1" x14ac:dyDescent="0.25"/>
    <row r="6" spans="1:14" s="14" customFormat="1" ht="58.5" customHeight="1" thickBot="1" x14ac:dyDescent="0.3">
      <c r="A6" s="32" t="s">
        <v>27</v>
      </c>
      <c r="B6" s="33" t="s">
        <v>28</v>
      </c>
      <c r="C6" s="33" t="s">
        <v>0</v>
      </c>
      <c r="D6" s="33" t="s">
        <v>1</v>
      </c>
      <c r="E6" s="34" t="s">
        <v>22</v>
      </c>
      <c r="F6" s="34" t="s">
        <v>3</v>
      </c>
      <c r="G6" s="34" t="s">
        <v>23</v>
      </c>
      <c r="H6" s="34" t="s">
        <v>4</v>
      </c>
      <c r="I6" s="34" t="s">
        <v>24</v>
      </c>
      <c r="J6" s="34" t="s">
        <v>5</v>
      </c>
      <c r="K6" s="34" t="s">
        <v>25</v>
      </c>
      <c r="L6" s="34" t="s">
        <v>6</v>
      </c>
      <c r="M6" s="34" t="s">
        <v>26</v>
      </c>
      <c r="N6" s="34" t="s">
        <v>7</v>
      </c>
    </row>
    <row r="7" spans="1:14" s="1" customFormat="1" ht="19.5" customHeight="1" x14ac:dyDescent="0.2">
      <c r="A7" s="110" t="s">
        <v>81</v>
      </c>
      <c r="B7" s="20" t="s">
        <v>65</v>
      </c>
      <c r="C7" s="20" t="s">
        <v>66</v>
      </c>
      <c r="D7" s="20">
        <v>54880</v>
      </c>
      <c r="E7" s="52"/>
      <c r="F7" s="21">
        <f>E7*4</f>
        <v>0</v>
      </c>
      <c r="G7" s="52"/>
      <c r="H7" s="21">
        <f>G7*4</f>
        <v>0</v>
      </c>
      <c r="I7" s="52"/>
      <c r="J7" s="21">
        <f>I7*4</f>
        <v>0</v>
      </c>
      <c r="K7" s="52"/>
      <c r="L7" s="21">
        <f>K7*4</f>
        <v>0</v>
      </c>
      <c r="M7" s="52"/>
      <c r="N7" s="21">
        <f>M7*4</f>
        <v>0</v>
      </c>
    </row>
    <row r="8" spans="1:14" s="1" customFormat="1" ht="19.5" customHeight="1" x14ac:dyDescent="0.2">
      <c r="A8" s="111"/>
      <c r="B8" s="67" t="s">
        <v>65</v>
      </c>
      <c r="C8" s="67" t="s">
        <v>66</v>
      </c>
      <c r="D8" s="18">
        <v>85341</v>
      </c>
      <c r="E8" s="53"/>
      <c r="F8" s="15">
        <f>E8*4</f>
        <v>0</v>
      </c>
      <c r="G8" s="53"/>
      <c r="H8" s="15">
        <f>G8*4</f>
        <v>0</v>
      </c>
      <c r="I8" s="53"/>
      <c r="J8" s="15">
        <f>I8*4</f>
        <v>0</v>
      </c>
      <c r="K8" s="53"/>
      <c r="L8" s="15">
        <f>K8*4</f>
        <v>0</v>
      </c>
      <c r="M8" s="53"/>
      <c r="N8" s="15">
        <f>M8*4</f>
        <v>0</v>
      </c>
    </row>
    <row r="9" spans="1:14" s="1" customFormat="1" ht="19.5" customHeight="1" thickBot="1" x14ac:dyDescent="0.25">
      <c r="A9" s="111"/>
      <c r="B9" s="18" t="s">
        <v>67</v>
      </c>
      <c r="C9" s="18" t="s">
        <v>68</v>
      </c>
      <c r="D9" s="18" t="s">
        <v>69</v>
      </c>
      <c r="E9" s="53"/>
      <c r="F9" s="15">
        <f>E9*4</f>
        <v>0</v>
      </c>
      <c r="G9" s="53"/>
      <c r="H9" s="15">
        <f>G9*4</f>
        <v>0</v>
      </c>
      <c r="I9" s="53"/>
      <c r="J9" s="15">
        <f>I9*4</f>
        <v>0</v>
      </c>
      <c r="K9" s="53"/>
      <c r="L9" s="15">
        <f>K9*4</f>
        <v>0</v>
      </c>
      <c r="M9" s="53"/>
      <c r="N9" s="15">
        <f>M9*4</f>
        <v>0</v>
      </c>
    </row>
    <row r="10" spans="1:14" ht="10.5" customHeight="1" thickBot="1" x14ac:dyDescent="0.25">
      <c r="A10" s="118"/>
      <c r="B10" s="119"/>
      <c r="C10" s="119"/>
      <c r="D10" s="119"/>
      <c r="E10" s="28"/>
      <c r="F10" s="24"/>
      <c r="G10" s="28"/>
      <c r="H10" s="24"/>
      <c r="I10" s="28"/>
      <c r="J10" s="24"/>
      <c r="K10" s="28"/>
      <c r="L10" s="24"/>
      <c r="M10" s="28"/>
      <c r="N10" s="24"/>
    </row>
    <row r="11" spans="1:14" ht="19.5" customHeight="1" x14ac:dyDescent="0.2">
      <c r="A11" s="110" t="s">
        <v>82</v>
      </c>
      <c r="B11" s="20" t="s">
        <v>67</v>
      </c>
      <c r="C11" s="20" t="s">
        <v>68</v>
      </c>
      <c r="D11" s="20" t="s">
        <v>70</v>
      </c>
      <c r="E11" s="54"/>
      <c r="F11" s="21">
        <f t="shared" ref="F11:F14" si="0">E11*4</f>
        <v>0</v>
      </c>
      <c r="G11" s="54"/>
      <c r="H11" s="21">
        <f t="shared" ref="H11:H14" si="1">G11*4</f>
        <v>0</v>
      </c>
      <c r="I11" s="54"/>
      <c r="J11" s="21">
        <f t="shared" ref="J11:N14" si="2">I11*4</f>
        <v>0</v>
      </c>
      <c r="K11" s="54"/>
      <c r="L11" s="21">
        <f t="shared" si="2"/>
        <v>0</v>
      </c>
      <c r="M11" s="54"/>
      <c r="N11" s="21">
        <f t="shared" si="2"/>
        <v>0</v>
      </c>
    </row>
    <row r="12" spans="1:14" ht="19.5" customHeight="1" x14ac:dyDescent="0.2">
      <c r="A12" s="111"/>
      <c r="B12" s="18" t="s">
        <v>65</v>
      </c>
      <c r="C12" s="67" t="s">
        <v>66</v>
      </c>
      <c r="D12" s="18">
        <v>85340</v>
      </c>
      <c r="E12" s="55"/>
      <c r="F12" s="15">
        <f t="shared" si="0"/>
        <v>0</v>
      </c>
      <c r="G12" s="55"/>
      <c r="H12" s="15">
        <f t="shared" si="1"/>
        <v>0</v>
      </c>
      <c r="I12" s="55"/>
      <c r="J12" s="15">
        <f t="shared" si="2"/>
        <v>0</v>
      </c>
      <c r="K12" s="55"/>
      <c r="L12" s="15">
        <f t="shared" si="2"/>
        <v>0</v>
      </c>
      <c r="M12" s="55"/>
      <c r="N12" s="15">
        <f t="shared" si="2"/>
        <v>0</v>
      </c>
    </row>
    <row r="13" spans="1:14" ht="19.5" customHeight="1" x14ac:dyDescent="0.2">
      <c r="A13" s="111"/>
      <c r="B13" s="67" t="s">
        <v>65</v>
      </c>
      <c r="C13" s="67" t="s">
        <v>66</v>
      </c>
      <c r="D13" s="18">
        <v>54879</v>
      </c>
      <c r="E13" s="55"/>
      <c r="F13" s="15">
        <f t="shared" si="0"/>
        <v>0</v>
      </c>
      <c r="G13" s="55"/>
      <c r="H13" s="15">
        <f t="shared" si="1"/>
        <v>0</v>
      </c>
      <c r="I13" s="55"/>
      <c r="J13" s="15">
        <f t="shared" si="2"/>
        <v>0</v>
      </c>
      <c r="K13" s="55"/>
      <c r="L13" s="15">
        <f t="shared" si="2"/>
        <v>0</v>
      </c>
      <c r="M13" s="55"/>
      <c r="N13" s="15">
        <f t="shared" si="2"/>
        <v>0</v>
      </c>
    </row>
    <row r="14" spans="1:14" ht="19.5" customHeight="1" thickBot="1" x14ac:dyDescent="0.25">
      <c r="A14" s="111"/>
      <c r="B14" s="67" t="s">
        <v>65</v>
      </c>
      <c r="C14" s="67" t="s">
        <v>66</v>
      </c>
      <c r="D14" s="18">
        <v>63507</v>
      </c>
      <c r="E14" s="55"/>
      <c r="F14" s="15">
        <f t="shared" si="0"/>
        <v>0</v>
      </c>
      <c r="G14" s="55"/>
      <c r="H14" s="15">
        <f t="shared" si="1"/>
        <v>0</v>
      </c>
      <c r="I14" s="55"/>
      <c r="J14" s="15">
        <f t="shared" si="2"/>
        <v>0</v>
      </c>
      <c r="K14" s="55"/>
      <c r="L14" s="15">
        <f t="shared" si="2"/>
        <v>0</v>
      </c>
      <c r="M14" s="55"/>
      <c r="N14" s="15">
        <f t="shared" si="2"/>
        <v>0</v>
      </c>
    </row>
    <row r="15" spans="1:14" ht="10.5" customHeight="1" thickBot="1" x14ac:dyDescent="0.25">
      <c r="A15" s="108"/>
      <c r="B15" s="109"/>
      <c r="C15" s="109"/>
      <c r="D15" s="109"/>
      <c r="E15" s="28"/>
      <c r="F15" s="23"/>
      <c r="G15" s="28"/>
      <c r="H15" s="23"/>
      <c r="I15" s="28"/>
      <c r="J15" s="23"/>
      <c r="K15" s="28"/>
      <c r="L15" s="23"/>
      <c r="M15" s="28"/>
      <c r="N15" s="23"/>
    </row>
    <row r="16" spans="1:14" s="1" customFormat="1" ht="27" customHeight="1" thickBot="1" x14ac:dyDescent="0.25">
      <c r="A16" s="110" t="s">
        <v>13</v>
      </c>
      <c r="B16" s="22" t="s">
        <v>65</v>
      </c>
      <c r="C16" s="22" t="s">
        <v>66</v>
      </c>
      <c r="D16" s="22">
        <v>63506</v>
      </c>
      <c r="E16" s="54"/>
      <c r="F16" s="21">
        <f>E16*4</f>
        <v>0</v>
      </c>
      <c r="G16" s="54"/>
      <c r="H16" s="21">
        <f>G16*4</f>
        <v>0</v>
      </c>
      <c r="I16" s="54"/>
      <c r="J16" s="21">
        <f>I16*4</f>
        <v>0</v>
      </c>
      <c r="K16" s="54"/>
      <c r="L16" s="21">
        <f>K16*4</f>
        <v>0</v>
      </c>
      <c r="M16" s="54"/>
      <c r="N16" s="21">
        <f>M16*4</f>
        <v>0</v>
      </c>
    </row>
    <row r="17" spans="1:14" s="1" customFormat="1" ht="27" customHeight="1" x14ac:dyDescent="0.2">
      <c r="A17" s="113"/>
      <c r="B17" s="68" t="s">
        <v>65</v>
      </c>
      <c r="C17" s="68" t="s">
        <v>66</v>
      </c>
      <c r="D17" s="68">
        <v>63508</v>
      </c>
      <c r="E17" s="69"/>
      <c r="F17" s="21">
        <f>E17*4</f>
        <v>0</v>
      </c>
      <c r="G17" s="69"/>
      <c r="H17" s="21">
        <f>G17*4</f>
        <v>0</v>
      </c>
      <c r="I17" s="69"/>
      <c r="J17" s="21">
        <f>I17*4</f>
        <v>0</v>
      </c>
      <c r="K17" s="69"/>
      <c r="L17" s="21">
        <f>K17*4</f>
        <v>0</v>
      </c>
      <c r="M17" s="69"/>
      <c r="N17" s="21">
        <f>M17*4</f>
        <v>0</v>
      </c>
    </row>
    <row r="18" spans="1:14" s="1" customFormat="1" ht="27" customHeight="1" thickBot="1" x14ac:dyDescent="0.25">
      <c r="A18" s="117"/>
      <c r="B18" s="25" t="s">
        <v>65</v>
      </c>
      <c r="C18" s="25" t="s">
        <v>66</v>
      </c>
      <c r="D18" s="25">
        <v>63509</v>
      </c>
      <c r="E18" s="56"/>
      <c r="F18" s="17">
        <f>E18*4</f>
        <v>0</v>
      </c>
      <c r="G18" s="56"/>
      <c r="H18" s="17">
        <f>G18*4</f>
        <v>0</v>
      </c>
      <c r="I18" s="56"/>
      <c r="J18" s="17">
        <f>I18*4</f>
        <v>0</v>
      </c>
      <c r="K18" s="56"/>
      <c r="L18" s="17">
        <f>K18*4</f>
        <v>0</v>
      </c>
      <c r="M18" s="56"/>
      <c r="N18" s="17">
        <f>M18*4</f>
        <v>0</v>
      </c>
    </row>
    <row r="19" spans="1:14" ht="10.5" customHeight="1" thickBot="1" x14ac:dyDescent="0.25">
      <c r="A19" s="108"/>
      <c r="B19" s="109"/>
      <c r="C19" s="109"/>
      <c r="D19" s="109"/>
      <c r="E19" s="28"/>
      <c r="F19" s="23"/>
      <c r="G19" s="28"/>
      <c r="H19" s="23"/>
      <c r="I19" s="28"/>
      <c r="J19" s="23"/>
      <c r="K19" s="28"/>
      <c r="L19" s="23"/>
      <c r="M19" s="28"/>
      <c r="N19" s="23"/>
    </row>
    <row r="20" spans="1:14" s="1" customFormat="1" ht="18.75" customHeight="1" x14ac:dyDescent="0.2">
      <c r="A20" s="110" t="s">
        <v>71</v>
      </c>
      <c r="B20" s="20" t="s">
        <v>65</v>
      </c>
      <c r="C20" s="20" t="s">
        <v>66</v>
      </c>
      <c r="D20" s="20">
        <v>85342</v>
      </c>
      <c r="E20" s="54"/>
      <c r="F20" s="21">
        <f t="shared" ref="F20:F24" si="3">E20*4</f>
        <v>0</v>
      </c>
      <c r="G20" s="54"/>
      <c r="H20" s="21">
        <f t="shared" ref="H20:H24" si="4">G20*4</f>
        <v>0</v>
      </c>
      <c r="I20" s="54"/>
      <c r="J20" s="21">
        <f t="shared" ref="J20:J24" si="5">I20*4</f>
        <v>0</v>
      </c>
      <c r="K20" s="54"/>
      <c r="L20" s="21">
        <f t="shared" ref="L20:L24" si="6">K20*4</f>
        <v>0</v>
      </c>
      <c r="M20" s="54"/>
      <c r="N20" s="21">
        <f t="shared" ref="N20:N24" si="7">M20*4</f>
        <v>0</v>
      </c>
    </row>
    <row r="21" spans="1:14" s="1" customFormat="1" ht="18.75" customHeight="1" x14ac:dyDescent="0.2">
      <c r="A21" s="111"/>
      <c r="B21" s="18" t="s">
        <v>65</v>
      </c>
      <c r="C21" s="18" t="s">
        <v>66</v>
      </c>
      <c r="D21" s="18">
        <v>85342</v>
      </c>
      <c r="E21" s="57"/>
      <c r="F21" s="15">
        <f t="shared" si="3"/>
        <v>0</v>
      </c>
      <c r="G21" s="57"/>
      <c r="H21" s="15">
        <f t="shared" si="4"/>
        <v>0</v>
      </c>
      <c r="I21" s="57"/>
      <c r="J21" s="15">
        <f t="shared" si="5"/>
        <v>0</v>
      </c>
      <c r="K21" s="57"/>
      <c r="L21" s="15">
        <f t="shared" si="6"/>
        <v>0</v>
      </c>
      <c r="M21" s="57"/>
      <c r="N21" s="15">
        <f t="shared" si="7"/>
        <v>0</v>
      </c>
    </row>
    <row r="22" spans="1:14" s="1" customFormat="1" ht="18.75" customHeight="1" x14ac:dyDescent="0.2">
      <c r="A22" s="111"/>
      <c r="B22" s="18" t="s">
        <v>65</v>
      </c>
      <c r="C22" s="18" t="s">
        <v>66</v>
      </c>
      <c r="D22" s="18">
        <v>54547</v>
      </c>
      <c r="E22" s="58"/>
      <c r="F22" s="16">
        <f t="shared" si="3"/>
        <v>0</v>
      </c>
      <c r="G22" s="58"/>
      <c r="H22" s="16">
        <f t="shared" si="4"/>
        <v>0</v>
      </c>
      <c r="I22" s="58"/>
      <c r="J22" s="16">
        <f t="shared" si="5"/>
        <v>0</v>
      </c>
      <c r="K22" s="58"/>
      <c r="L22" s="16">
        <f t="shared" si="6"/>
        <v>0</v>
      </c>
      <c r="M22" s="58"/>
      <c r="N22" s="16">
        <f t="shared" si="7"/>
        <v>0</v>
      </c>
    </row>
    <row r="23" spans="1:14" s="1" customFormat="1" ht="18.75" customHeight="1" x14ac:dyDescent="0.2">
      <c r="A23" s="111"/>
      <c r="B23" s="19" t="s">
        <v>65</v>
      </c>
      <c r="C23" s="19" t="s">
        <v>66</v>
      </c>
      <c r="D23" s="18">
        <v>52701</v>
      </c>
      <c r="E23" s="55"/>
      <c r="F23" s="15">
        <f t="shared" si="3"/>
        <v>0</v>
      </c>
      <c r="G23" s="55"/>
      <c r="H23" s="15">
        <f t="shared" si="4"/>
        <v>0</v>
      </c>
      <c r="I23" s="55"/>
      <c r="J23" s="15">
        <f t="shared" si="5"/>
        <v>0</v>
      </c>
      <c r="K23" s="55"/>
      <c r="L23" s="15">
        <f t="shared" si="6"/>
        <v>0</v>
      </c>
      <c r="M23" s="55"/>
      <c r="N23" s="15">
        <f t="shared" si="7"/>
        <v>0</v>
      </c>
    </row>
    <row r="24" spans="1:14" s="1" customFormat="1" ht="18.75" customHeight="1" thickBot="1" x14ac:dyDescent="0.25">
      <c r="A24" s="111"/>
      <c r="B24" s="19" t="s">
        <v>72</v>
      </c>
      <c r="C24" s="19" t="s">
        <v>73</v>
      </c>
      <c r="D24" s="18">
        <v>103382</v>
      </c>
      <c r="E24" s="55"/>
      <c r="F24" s="15">
        <f t="shared" si="3"/>
        <v>0</v>
      </c>
      <c r="G24" s="55"/>
      <c r="H24" s="15">
        <f t="shared" si="4"/>
        <v>0</v>
      </c>
      <c r="I24" s="55"/>
      <c r="J24" s="15">
        <f t="shared" si="5"/>
        <v>0</v>
      </c>
      <c r="K24" s="55"/>
      <c r="L24" s="15">
        <f t="shared" si="6"/>
        <v>0</v>
      </c>
      <c r="M24" s="55"/>
      <c r="N24" s="15">
        <f t="shared" si="7"/>
        <v>0</v>
      </c>
    </row>
    <row r="25" spans="1:14" ht="10.5" customHeight="1" thickBot="1" x14ac:dyDescent="0.25">
      <c r="A25" s="108"/>
      <c r="B25" s="109"/>
      <c r="C25" s="109"/>
      <c r="D25" s="109"/>
      <c r="E25" s="28"/>
      <c r="F25" s="23"/>
      <c r="G25" s="28"/>
      <c r="H25" s="23"/>
      <c r="I25" s="28"/>
      <c r="J25" s="23"/>
      <c r="K25" s="28"/>
      <c r="L25" s="23"/>
      <c r="M25" s="28"/>
      <c r="N25" s="23"/>
    </row>
    <row r="26" spans="1:14" s="1" customFormat="1" ht="18.75" customHeight="1" x14ac:dyDescent="0.2">
      <c r="A26" s="112" t="s">
        <v>74</v>
      </c>
      <c r="B26" s="20" t="s">
        <v>65</v>
      </c>
      <c r="C26" s="20" t="s">
        <v>66</v>
      </c>
      <c r="D26" s="20">
        <v>85586</v>
      </c>
      <c r="E26" s="54"/>
      <c r="F26" s="21">
        <f t="shared" ref="F26:F30" si="8">E26*4</f>
        <v>0</v>
      </c>
      <c r="G26" s="54"/>
      <c r="H26" s="21">
        <f t="shared" ref="H26:H30" si="9">G26*4</f>
        <v>0</v>
      </c>
      <c r="I26" s="54"/>
      <c r="J26" s="21">
        <f t="shared" ref="J26:J30" si="10">I26*4</f>
        <v>0</v>
      </c>
      <c r="K26" s="54"/>
      <c r="L26" s="21">
        <f t="shared" ref="L26:L30" si="11">K26*4</f>
        <v>0</v>
      </c>
      <c r="M26" s="54"/>
      <c r="N26" s="21">
        <f t="shared" ref="N26:N30" si="12">M26*4</f>
        <v>0</v>
      </c>
    </row>
    <row r="27" spans="1:14" s="1" customFormat="1" ht="18.75" customHeight="1" x14ac:dyDescent="0.2">
      <c r="A27" s="113"/>
      <c r="B27" s="18" t="s">
        <v>65</v>
      </c>
      <c r="C27" s="18" t="s">
        <v>66</v>
      </c>
      <c r="D27" s="18">
        <v>85343</v>
      </c>
      <c r="E27" s="55"/>
      <c r="F27" s="15">
        <f t="shared" si="8"/>
        <v>0</v>
      </c>
      <c r="G27" s="55"/>
      <c r="H27" s="15">
        <f t="shared" si="9"/>
        <v>0</v>
      </c>
      <c r="I27" s="55"/>
      <c r="J27" s="15">
        <f t="shared" si="10"/>
        <v>0</v>
      </c>
      <c r="K27" s="55"/>
      <c r="L27" s="15">
        <f t="shared" si="11"/>
        <v>0</v>
      </c>
      <c r="M27" s="55"/>
      <c r="N27" s="15">
        <f t="shared" si="12"/>
        <v>0</v>
      </c>
    </row>
    <row r="28" spans="1:14" s="1" customFormat="1" ht="18.75" customHeight="1" x14ac:dyDescent="0.2">
      <c r="A28" s="113"/>
      <c r="B28" s="18" t="s">
        <v>65</v>
      </c>
      <c r="C28" s="18" t="s">
        <v>66</v>
      </c>
      <c r="D28" s="18">
        <v>84995</v>
      </c>
      <c r="E28" s="55"/>
      <c r="F28" s="15">
        <f t="shared" si="8"/>
        <v>0</v>
      </c>
      <c r="G28" s="55"/>
      <c r="H28" s="15">
        <f t="shared" si="9"/>
        <v>0</v>
      </c>
      <c r="I28" s="55"/>
      <c r="J28" s="15">
        <f t="shared" si="10"/>
        <v>0</v>
      </c>
      <c r="K28" s="55"/>
      <c r="L28" s="15">
        <f t="shared" si="11"/>
        <v>0</v>
      </c>
      <c r="M28" s="55"/>
      <c r="N28" s="15">
        <f t="shared" si="12"/>
        <v>0</v>
      </c>
    </row>
    <row r="29" spans="1:14" s="1" customFormat="1" ht="18.75" customHeight="1" x14ac:dyDescent="0.2">
      <c r="A29" s="113"/>
      <c r="B29" s="18" t="s">
        <v>75</v>
      </c>
      <c r="C29" s="18" t="s">
        <v>77</v>
      </c>
      <c r="D29" s="18">
        <v>1351151</v>
      </c>
      <c r="E29" s="55"/>
      <c r="F29" s="15">
        <f t="shared" si="8"/>
        <v>0</v>
      </c>
      <c r="G29" s="55"/>
      <c r="H29" s="15">
        <f t="shared" si="9"/>
        <v>0</v>
      </c>
      <c r="I29" s="55"/>
      <c r="J29" s="15">
        <f t="shared" si="10"/>
        <v>0</v>
      </c>
      <c r="K29" s="55"/>
      <c r="L29" s="15">
        <f t="shared" si="11"/>
        <v>0</v>
      </c>
      <c r="M29" s="55"/>
      <c r="N29" s="15">
        <f t="shared" si="12"/>
        <v>0</v>
      </c>
    </row>
    <row r="30" spans="1:14" s="1" customFormat="1" x14ac:dyDescent="0.2">
      <c r="A30" s="113"/>
      <c r="B30" s="18" t="s">
        <v>76</v>
      </c>
      <c r="C30" s="18" t="s">
        <v>78</v>
      </c>
      <c r="D30" s="70">
        <v>10066320001275</v>
      </c>
      <c r="E30" s="55"/>
      <c r="F30" s="15">
        <f t="shared" si="8"/>
        <v>0</v>
      </c>
      <c r="G30" s="55"/>
      <c r="H30" s="15">
        <f t="shared" si="9"/>
        <v>0</v>
      </c>
      <c r="I30" s="55"/>
      <c r="J30" s="15">
        <f t="shared" si="10"/>
        <v>0</v>
      </c>
      <c r="K30" s="55"/>
      <c r="L30" s="15">
        <f t="shared" si="11"/>
        <v>0</v>
      </c>
      <c r="M30" s="55"/>
      <c r="N30" s="15">
        <f t="shared" si="12"/>
        <v>0</v>
      </c>
    </row>
    <row r="31" spans="1:14" s="1" customFormat="1" ht="35.25" customHeight="1" thickBot="1" x14ac:dyDescent="0.25">
      <c r="A31" s="101"/>
      <c r="B31" s="102"/>
      <c r="C31" s="102"/>
      <c r="D31" s="103"/>
      <c r="E31" s="59" t="s">
        <v>14</v>
      </c>
      <c r="F31" s="30">
        <f>SUM(F7:F30)</f>
        <v>0</v>
      </c>
      <c r="G31" s="59" t="s">
        <v>18</v>
      </c>
      <c r="H31" s="30">
        <f>SUM(H7:H30)</f>
        <v>0</v>
      </c>
      <c r="I31" s="59" t="s">
        <v>17</v>
      </c>
      <c r="J31" s="30">
        <f>SUM(J7:J30)</f>
        <v>0</v>
      </c>
      <c r="K31" s="59" t="s">
        <v>16</v>
      </c>
      <c r="L31" s="30">
        <f>SUM(L7:L30)</f>
        <v>0</v>
      </c>
      <c r="M31" s="59" t="s">
        <v>15</v>
      </c>
      <c r="N31" s="30">
        <f>SUM(N7:N30)</f>
        <v>0</v>
      </c>
    </row>
    <row r="32" spans="1:14" s="1" customFormat="1" ht="10.5" customHeight="1" thickBot="1" x14ac:dyDescent="0.3">
      <c r="A32" s="9"/>
      <c r="B32" s="9"/>
      <c r="C32" s="9"/>
      <c r="D32" s="9"/>
      <c r="E32" s="26"/>
      <c r="F32" s="8"/>
      <c r="G32" s="5"/>
      <c r="H32" s="8"/>
      <c r="I32" s="5"/>
      <c r="J32" s="8"/>
      <c r="K32" s="5"/>
      <c r="L32" s="8"/>
      <c r="M32" s="5"/>
      <c r="N32" s="8"/>
    </row>
    <row r="33" spans="1:14" s="1" customFormat="1" ht="18.75" thickBot="1" x14ac:dyDescent="0.3">
      <c r="A33" s="9"/>
      <c r="B33" s="9"/>
      <c r="C33" s="9"/>
      <c r="D33" s="9"/>
      <c r="E33" s="5"/>
      <c r="F33" s="8"/>
      <c r="G33" s="5"/>
      <c r="H33" s="8"/>
      <c r="I33" s="5"/>
      <c r="J33" s="73" t="s">
        <v>36</v>
      </c>
      <c r="K33" s="74"/>
      <c r="L33" s="74"/>
      <c r="M33" s="74"/>
      <c r="N33" s="29">
        <f>SUM(F31,H31,J31,L31,N31)</f>
        <v>0</v>
      </c>
    </row>
    <row r="34" spans="1:14" s="1" customFormat="1" ht="10.5" customHeight="1" thickBot="1" x14ac:dyDescent="0.3">
      <c r="A34" s="31"/>
      <c r="B34" s="9"/>
      <c r="C34" s="9"/>
      <c r="D34" s="9"/>
      <c r="E34" s="5"/>
      <c r="F34" s="8"/>
      <c r="G34" s="5"/>
      <c r="H34" s="8"/>
      <c r="I34" s="5"/>
      <c r="J34" s="27"/>
      <c r="K34" s="27"/>
      <c r="L34" s="27"/>
      <c r="M34" s="27"/>
      <c r="N34" s="27"/>
    </row>
    <row r="35" spans="1:14" s="1" customFormat="1" ht="49.5" customHeight="1" x14ac:dyDescent="0.25">
      <c r="A35" s="120" t="s">
        <v>29</v>
      </c>
      <c r="B35" s="121"/>
      <c r="C35" s="122"/>
      <c r="D35" s="64" t="s">
        <v>30</v>
      </c>
      <c r="E35" s="35" t="s">
        <v>58</v>
      </c>
      <c r="F35" s="35" t="s">
        <v>60</v>
      </c>
      <c r="G35" s="35" t="s">
        <v>9</v>
      </c>
      <c r="H35" s="35" t="s">
        <v>61</v>
      </c>
      <c r="I35" s="35" t="s">
        <v>10</v>
      </c>
      <c r="J35" s="35" t="s">
        <v>62</v>
      </c>
      <c r="K35" s="35" t="s">
        <v>59</v>
      </c>
      <c r="L35" s="35" t="s">
        <v>63</v>
      </c>
      <c r="M35" s="35" t="s">
        <v>12</v>
      </c>
      <c r="N35" s="35" t="s">
        <v>64</v>
      </c>
    </row>
    <row r="36" spans="1:14" s="1" customFormat="1" ht="75.75" customHeight="1" thickBot="1" x14ac:dyDescent="0.25">
      <c r="A36" s="123" t="s">
        <v>79</v>
      </c>
      <c r="B36" s="124"/>
      <c r="C36" s="125"/>
      <c r="D36" s="65">
        <v>600</v>
      </c>
      <c r="E36" s="61"/>
      <c r="F36" s="62">
        <f>D36*E36</f>
        <v>0</v>
      </c>
      <c r="G36" s="61"/>
      <c r="H36" s="62">
        <f>D36*G36</f>
        <v>0</v>
      </c>
      <c r="I36" s="61"/>
      <c r="J36" s="62">
        <f>D36*I36</f>
        <v>0</v>
      </c>
      <c r="K36" s="61"/>
      <c r="L36" s="62">
        <f>D36*K36</f>
        <v>0</v>
      </c>
      <c r="M36" s="61"/>
      <c r="N36" s="62">
        <f>D36*M36</f>
        <v>0</v>
      </c>
    </row>
    <row r="37" spans="1:14" s="1" customFormat="1" ht="75.75" customHeight="1" thickBot="1" x14ac:dyDescent="0.25">
      <c r="A37" s="123" t="s">
        <v>80</v>
      </c>
      <c r="B37" s="124"/>
      <c r="C37" s="125"/>
      <c r="D37" s="65">
        <v>150</v>
      </c>
      <c r="E37" s="61"/>
      <c r="F37" s="62">
        <f>D37*E37</f>
        <v>0</v>
      </c>
      <c r="G37" s="61"/>
      <c r="H37" s="62">
        <f>D37*G37</f>
        <v>0</v>
      </c>
      <c r="I37" s="61"/>
      <c r="J37" s="62">
        <f>D37*I37</f>
        <v>0</v>
      </c>
      <c r="K37" s="61"/>
      <c r="L37" s="62">
        <f>D37*K37</f>
        <v>0</v>
      </c>
      <c r="M37" s="61"/>
      <c r="N37" s="62">
        <f>D37*M37</f>
        <v>0</v>
      </c>
    </row>
    <row r="38" spans="1:14" s="1" customFormat="1" ht="9.75" customHeight="1" thickBot="1" x14ac:dyDescent="0.3">
      <c r="A38" s="9"/>
      <c r="B38" s="9"/>
      <c r="C38" s="9"/>
      <c r="D38" s="9"/>
      <c r="E38" s="5"/>
      <c r="F38" s="8"/>
      <c r="G38" s="5"/>
      <c r="H38" s="8"/>
      <c r="I38" s="5"/>
      <c r="J38" s="27"/>
      <c r="K38" s="27"/>
      <c r="L38" s="27"/>
      <c r="M38" s="27"/>
      <c r="N38" s="27"/>
    </row>
    <row r="39" spans="1:14" s="1" customFormat="1" ht="18.75" thickBot="1" x14ac:dyDescent="0.3">
      <c r="A39" s="9"/>
      <c r="B39" s="9"/>
      <c r="C39" s="9"/>
      <c r="D39" s="9"/>
      <c r="E39" s="5"/>
      <c r="F39" s="8"/>
      <c r="G39" s="5"/>
      <c r="H39" s="8"/>
      <c r="I39" s="5"/>
      <c r="J39" s="73" t="s">
        <v>35</v>
      </c>
      <c r="K39" s="74"/>
      <c r="L39" s="74"/>
      <c r="M39" s="74"/>
      <c r="N39" s="29">
        <f>F36+H36+J36+L36+N36+F37+H37+J37+L37+N37</f>
        <v>0</v>
      </c>
    </row>
    <row r="40" spans="1:14" ht="69.75" customHeight="1" thickBot="1" x14ac:dyDescent="0.25">
      <c r="A40" s="114"/>
      <c r="B40" s="114"/>
      <c r="C40" s="114"/>
      <c r="D40" s="114"/>
      <c r="F40" s="23"/>
      <c r="H40" s="23"/>
      <c r="J40" s="23"/>
      <c r="L40" s="23"/>
      <c r="N40" s="23"/>
    </row>
    <row r="41" spans="1:14" s="1" customFormat="1" ht="28.5" customHeight="1" x14ac:dyDescent="0.2">
      <c r="A41" s="98" t="s">
        <v>19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100"/>
    </row>
    <row r="42" spans="1:14" s="1" customFormat="1" ht="36" customHeight="1" x14ac:dyDescent="0.25">
      <c r="A42" s="42"/>
      <c r="B42" s="71"/>
      <c r="C42" s="46" t="s">
        <v>20</v>
      </c>
      <c r="D42" s="46" t="s">
        <v>21</v>
      </c>
      <c r="E42" s="46" t="s">
        <v>8</v>
      </c>
      <c r="F42" s="66" t="s">
        <v>3</v>
      </c>
      <c r="G42" s="46" t="s">
        <v>9</v>
      </c>
      <c r="H42" s="66" t="s">
        <v>4</v>
      </c>
      <c r="I42" s="46" t="s">
        <v>10</v>
      </c>
      <c r="J42" s="66" t="s">
        <v>5</v>
      </c>
      <c r="K42" s="46" t="s">
        <v>11</v>
      </c>
      <c r="L42" s="66" t="s">
        <v>6</v>
      </c>
      <c r="M42" s="46" t="s">
        <v>12</v>
      </c>
      <c r="N42" s="43" t="s">
        <v>7</v>
      </c>
    </row>
    <row r="43" spans="1:14" s="7" customFormat="1" ht="35.25" customHeight="1" x14ac:dyDescent="0.2">
      <c r="A43" s="115" t="s">
        <v>33</v>
      </c>
      <c r="B43" s="116"/>
      <c r="C43" s="36">
        <v>6</v>
      </c>
      <c r="D43" s="36">
        <v>5</v>
      </c>
      <c r="E43" s="63"/>
      <c r="F43" s="38">
        <f>C43*D43*E43</f>
        <v>0</v>
      </c>
      <c r="G43" s="63"/>
      <c r="H43" s="38">
        <f>C43*D43*G43</f>
        <v>0</v>
      </c>
      <c r="I43" s="63"/>
      <c r="J43" s="38">
        <f>C43*D43*I43</f>
        <v>0</v>
      </c>
      <c r="K43" s="63"/>
      <c r="L43" s="38">
        <f>C43*D43*K43</f>
        <v>0</v>
      </c>
      <c r="M43" s="63"/>
      <c r="N43" s="44">
        <f>C43*D43*M43</f>
        <v>0</v>
      </c>
    </row>
    <row r="44" spans="1:14" s="7" customFormat="1" ht="35.25" customHeight="1" x14ac:dyDescent="0.2">
      <c r="A44" s="115" t="s">
        <v>34</v>
      </c>
      <c r="B44" s="116"/>
      <c r="C44" s="36">
        <v>3</v>
      </c>
      <c r="D44" s="36">
        <v>2</v>
      </c>
      <c r="E44" s="63"/>
      <c r="F44" s="38">
        <f>C44*D44*E44</f>
        <v>0</v>
      </c>
      <c r="G44" s="63"/>
      <c r="H44" s="38">
        <f>C44*D44*G44</f>
        <v>0</v>
      </c>
      <c r="I44" s="63"/>
      <c r="J44" s="38">
        <f>C44*D44*I44</f>
        <v>0</v>
      </c>
      <c r="K44" s="63"/>
      <c r="L44" s="38">
        <f>C44*D44*K44</f>
        <v>0</v>
      </c>
      <c r="M44" s="63"/>
      <c r="N44" s="44">
        <f>C44*D44*M44</f>
        <v>0</v>
      </c>
    </row>
    <row r="45" spans="1:14" s="1" customFormat="1" ht="35.25" customHeight="1" thickBot="1" x14ac:dyDescent="0.25">
      <c r="A45" s="101"/>
      <c r="B45" s="102"/>
      <c r="C45" s="102"/>
      <c r="D45" s="103"/>
      <c r="E45" s="59" t="s">
        <v>14</v>
      </c>
      <c r="F45" s="30">
        <f>SUM(F43:F44)</f>
        <v>0</v>
      </c>
      <c r="G45" s="59" t="s">
        <v>18</v>
      </c>
      <c r="H45" s="30">
        <f>SUM(H43:H44)</f>
        <v>0</v>
      </c>
      <c r="I45" s="59" t="s">
        <v>17</v>
      </c>
      <c r="J45" s="30">
        <f>SUM(J43:J44)</f>
        <v>0</v>
      </c>
      <c r="K45" s="59" t="s">
        <v>16</v>
      </c>
      <c r="L45" s="30">
        <f>SUM(L43:L44)</f>
        <v>0</v>
      </c>
      <c r="M45" s="59" t="s">
        <v>15</v>
      </c>
      <c r="N45" s="45">
        <f>SUM(N43:N44)</f>
        <v>0</v>
      </c>
    </row>
    <row r="46" spans="1:14" s="1" customFormat="1" ht="9.75" customHeight="1" thickBot="1" x14ac:dyDescent="0.25">
      <c r="A46" s="9"/>
      <c r="B46" s="9"/>
      <c r="C46" s="9"/>
      <c r="D46" s="9"/>
      <c r="E46" s="39"/>
      <c r="F46" s="40"/>
      <c r="G46" s="39"/>
      <c r="H46" s="40"/>
      <c r="I46" s="39"/>
      <c r="J46" s="40"/>
      <c r="K46" s="39"/>
      <c r="L46" s="40"/>
      <c r="M46" s="39"/>
      <c r="N46" s="41"/>
    </row>
    <row r="47" spans="1:14" s="1" customFormat="1" ht="18.75" thickBot="1" x14ac:dyDescent="0.3">
      <c r="A47" s="9"/>
      <c r="B47" s="9"/>
      <c r="C47" s="9"/>
      <c r="D47" s="9"/>
      <c r="E47" s="5"/>
      <c r="F47" s="8"/>
      <c r="G47" s="5"/>
      <c r="H47" s="8"/>
      <c r="I47" s="73" t="s">
        <v>37</v>
      </c>
      <c r="J47" s="74"/>
      <c r="K47" s="74"/>
      <c r="L47" s="74"/>
      <c r="M47" s="74"/>
      <c r="N47" s="29">
        <f>SUM(F45,H45,J45,L45,N45)</f>
        <v>0</v>
      </c>
    </row>
    <row r="48" spans="1:14" s="1" customFormat="1" ht="9.75" customHeight="1" thickBot="1" x14ac:dyDescent="0.25">
      <c r="A48" s="9"/>
      <c r="B48" s="9"/>
      <c r="C48" s="9"/>
      <c r="D48" s="9"/>
      <c r="E48" s="39"/>
      <c r="F48" s="40"/>
      <c r="G48" s="39"/>
      <c r="H48" s="40"/>
      <c r="I48" s="39"/>
      <c r="J48" s="40"/>
      <c r="K48" s="39"/>
      <c r="L48" s="40"/>
      <c r="M48" s="39"/>
      <c r="N48" s="40"/>
    </row>
    <row r="49" spans="1:14" s="1" customFormat="1" ht="28.5" customHeight="1" x14ac:dyDescent="0.2">
      <c r="A49" s="98" t="s">
        <v>32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100"/>
    </row>
    <row r="50" spans="1:14" s="1" customFormat="1" ht="31.5" x14ac:dyDescent="0.25">
      <c r="A50" s="129" t="s">
        <v>39</v>
      </c>
      <c r="B50" s="130"/>
      <c r="C50" s="131"/>
      <c r="D50" s="46" t="s">
        <v>38</v>
      </c>
      <c r="E50" s="47" t="s">
        <v>2</v>
      </c>
      <c r="F50" s="48" t="s">
        <v>3</v>
      </c>
      <c r="G50" s="12" t="s">
        <v>2</v>
      </c>
      <c r="H50" s="13" t="s">
        <v>4</v>
      </c>
      <c r="I50" s="12" t="s">
        <v>2</v>
      </c>
      <c r="J50" s="13" t="s">
        <v>5</v>
      </c>
      <c r="K50" s="12" t="s">
        <v>2</v>
      </c>
      <c r="L50" s="13" t="s">
        <v>6</v>
      </c>
      <c r="M50" s="12" t="s">
        <v>2</v>
      </c>
      <c r="N50" s="43" t="s">
        <v>7</v>
      </c>
    </row>
    <row r="51" spans="1:14" s="1" customFormat="1" ht="36" customHeight="1" thickBot="1" x14ac:dyDescent="0.25">
      <c r="A51" s="126" t="s">
        <v>31</v>
      </c>
      <c r="B51" s="127"/>
      <c r="C51" s="128"/>
      <c r="D51" s="49">
        <v>6</v>
      </c>
      <c r="E51" s="51">
        <v>100</v>
      </c>
      <c r="F51" s="17">
        <f>D51*E51</f>
        <v>600</v>
      </c>
      <c r="G51" s="51">
        <v>100</v>
      </c>
      <c r="H51" s="17">
        <f>D51*G51</f>
        <v>600</v>
      </c>
      <c r="I51" s="51">
        <v>100</v>
      </c>
      <c r="J51" s="17">
        <f>D51*I51</f>
        <v>600</v>
      </c>
      <c r="K51" s="51">
        <v>100</v>
      </c>
      <c r="L51" s="17">
        <f>D51*K51</f>
        <v>600</v>
      </c>
      <c r="M51" s="51">
        <v>100</v>
      </c>
      <c r="N51" s="50">
        <f>D51*M51</f>
        <v>600</v>
      </c>
    </row>
    <row r="52" spans="1:14" s="1" customFormat="1" ht="9.75" customHeight="1" thickBot="1" x14ac:dyDescent="0.25">
      <c r="A52" s="9"/>
      <c r="B52" s="9"/>
      <c r="C52" s="9"/>
      <c r="D52" s="9"/>
      <c r="E52" s="39"/>
      <c r="F52" s="40"/>
      <c r="G52" s="39"/>
      <c r="H52" s="40"/>
      <c r="I52" s="39"/>
      <c r="J52" s="40"/>
      <c r="K52" s="39"/>
      <c r="L52" s="40"/>
      <c r="M52" s="39"/>
      <c r="N52" s="41"/>
    </row>
    <row r="53" spans="1:14" s="1" customFormat="1" ht="18.75" thickBot="1" x14ac:dyDescent="0.3">
      <c r="B53" s="2"/>
      <c r="C53" s="2"/>
      <c r="D53" s="2"/>
      <c r="E53" s="8"/>
      <c r="F53" s="8"/>
      <c r="G53" s="8"/>
      <c r="H53" s="8"/>
      <c r="I53" s="8"/>
      <c r="J53" s="73" t="s">
        <v>40</v>
      </c>
      <c r="K53" s="74"/>
      <c r="L53" s="74"/>
      <c r="M53" s="74"/>
      <c r="N53" s="29">
        <f>SUM(F51,H51,J51,L51,N51)</f>
        <v>3000</v>
      </c>
    </row>
    <row r="54" spans="1:14" s="1" customFormat="1" ht="9.75" customHeight="1" thickBot="1" x14ac:dyDescent="0.25">
      <c r="A54" s="9"/>
      <c r="B54" s="9"/>
      <c r="C54" s="9"/>
      <c r="D54" s="9"/>
      <c r="E54" s="39"/>
      <c r="F54" s="40"/>
      <c r="G54" s="39"/>
      <c r="H54" s="40"/>
      <c r="I54" s="39"/>
      <c r="J54" s="40"/>
      <c r="K54" s="39"/>
      <c r="L54" s="40"/>
      <c r="M54" s="39"/>
      <c r="N54" s="41"/>
    </row>
    <row r="55" spans="1:14" s="1" customFormat="1" ht="28.5" customHeight="1" x14ac:dyDescent="0.2">
      <c r="A55" s="98" t="s">
        <v>41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100"/>
    </row>
    <row r="56" spans="1:14" s="1" customFormat="1" ht="36" customHeight="1" x14ac:dyDescent="0.25">
      <c r="A56" s="42"/>
      <c r="B56" s="10"/>
      <c r="C56" s="11"/>
      <c r="D56" s="46" t="s">
        <v>38</v>
      </c>
      <c r="E56" s="46" t="s">
        <v>8</v>
      </c>
      <c r="F56" s="48" t="s">
        <v>3</v>
      </c>
      <c r="G56" s="11" t="s">
        <v>9</v>
      </c>
      <c r="H56" s="13" t="s">
        <v>4</v>
      </c>
      <c r="I56" s="11" t="s">
        <v>10</v>
      </c>
      <c r="J56" s="13" t="s">
        <v>5</v>
      </c>
      <c r="K56" s="11" t="s">
        <v>11</v>
      </c>
      <c r="L56" s="13" t="s">
        <v>6</v>
      </c>
      <c r="M56" s="11" t="s">
        <v>12</v>
      </c>
      <c r="N56" s="43" t="s">
        <v>7</v>
      </c>
    </row>
    <row r="57" spans="1:14" s="7" customFormat="1" ht="36" customHeight="1" x14ac:dyDescent="0.2">
      <c r="A57" s="104" t="s">
        <v>42</v>
      </c>
      <c r="B57" s="105"/>
      <c r="C57" s="106"/>
      <c r="D57" s="36">
        <v>1</v>
      </c>
      <c r="E57" s="37">
        <v>3050</v>
      </c>
      <c r="F57" s="38">
        <f>D57*E57</f>
        <v>3050</v>
      </c>
      <c r="G57" s="37">
        <v>3050</v>
      </c>
      <c r="H57" s="38">
        <f>D57*G57</f>
        <v>3050</v>
      </c>
      <c r="I57" s="37">
        <v>3050</v>
      </c>
      <c r="J57" s="38">
        <f>D57*I57</f>
        <v>3050</v>
      </c>
      <c r="K57" s="37">
        <v>3050</v>
      </c>
      <c r="L57" s="38">
        <f>D57*K57</f>
        <v>3050</v>
      </c>
      <c r="M57" s="37">
        <v>3050</v>
      </c>
      <c r="N57" s="44">
        <f>D57*M57</f>
        <v>3050</v>
      </c>
    </row>
    <row r="58" spans="1:14" s="7" customFormat="1" ht="35.25" customHeight="1" x14ac:dyDescent="0.2">
      <c r="A58" s="104" t="s">
        <v>43</v>
      </c>
      <c r="B58" s="105"/>
      <c r="C58" s="106"/>
      <c r="D58" s="36">
        <v>6</v>
      </c>
      <c r="E58" s="37">
        <v>85</v>
      </c>
      <c r="F58" s="38">
        <f>D58*E58</f>
        <v>510</v>
      </c>
      <c r="G58" s="37">
        <v>85</v>
      </c>
      <c r="H58" s="38">
        <f>D58*G58</f>
        <v>510</v>
      </c>
      <c r="I58" s="37">
        <v>85</v>
      </c>
      <c r="J58" s="38">
        <f>D58*I58</f>
        <v>510</v>
      </c>
      <c r="K58" s="37">
        <v>85</v>
      </c>
      <c r="L58" s="38">
        <f>D58*K58</f>
        <v>510</v>
      </c>
      <c r="M58" s="37">
        <v>85</v>
      </c>
      <c r="N58" s="44">
        <f>D58*M58</f>
        <v>510</v>
      </c>
    </row>
    <row r="59" spans="1:14" s="1" customFormat="1" ht="35.25" customHeight="1" thickBot="1" x14ac:dyDescent="0.25">
      <c r="A59" s="101"/>
      <c r="B59" s="102"/>
      <c r="C59" s="102"/>
      <c r="D59" s="103"/>
      <c r="E59" s="59" t="s">
        <v>14</v>
      </c>
      <c r="F59" s="30">
        <f>SUM(F57:F58)</f>
        <v>3560</v>
      </c>
      <c r="G59" s="59" t="s">
        <v>18</v>
      </c>
      <c r="H59" s="30">
        <f>SUM(H57:H58)</f>
        <v>3560</v>
      </c>
      <c r="I59" s="59" t="s">
        <v>17</v>
      </c>
      <c r="J59" s="30">
        <f>SUM(J57:J58)</f>
        <v>3560</v>
      </c>
      <c r="K59" s="59" t="s">
        <v>16</v>
      </c>
      <c r="L59" s="30">
        <f>SUM(L57:L58)</f>
        <v>3560</v>
      </c>
      <c r="M59" s="59" t="s">
        <v>15</v>
      </c>
      <c r="N59" s="45">
        <f>SUM(N57:N58)</f>
        <v>3560</v>
      </c>
    </row>
    <row r="60" spans="1:14" s="1" customFormat="1" ht="9.75" customHeight="1" thickBot="1" x14ac:dyDescent="0.25">
      <c r="A60" s="9"/>
      <c r="B60" s="9"/>
      <c r="C60" s="9"/>
      <c r="D60" s="9"/>
      <c r="E60" s="39"/>
      <c r="F60" s="40"/>
      <c r="G60" s="39"/>
      <c r="H60" s="40"/>
      <c r="I60" s="39"/>
      <c r="J60" s="40"/>
      <c r="K60" s="39"/>
      <c r="L60" s="40"/>
      <c r="M60" s="39"/>
      <c r="N60" s="41"/>
    </row>
    <row r="61" spans="1:14" s="1" customFormat="1" ht="18.75" thickBot="1" x14ac:dyDescent="0.3">
      <c r="A61" s="9"/>
      <c r="B61" s="9"/>
      <c r="C61" s="9"/>
      <c r="D61" s="9"/>
      <c r="E61" s="5"/>
      <c r="F61" s="8"/>
      <c r="G61" s="5"/>
      <c r="H61" s="8"/>
      <c r="I61" s="73" t="s">
        <v>37</v>
      </c>
      <c r="J61" s="74"/>
      <c r="K61" s="74"/>
      <c r="L61" s="74"/>
      <c r="M61" s="74"/>
      <c r="N61" s="29">
        <f>SUM(F59,H59,J59,L59,N59)</f>
        <v>17800</v>
      </c>
    </row>
    <row r="62" spans="1:14" s="1" customFormat="1" ht="9.75" customHeight="1" thickBot="1" x14ac:dyDescent="0.25">
      <c r="A62" s="9"/>
      <c r="B62" s="9"/>
      <c r="C62" s="9"/>
      <c r="D62" s="9"/>
      <c r="E62" s="39"/>
      <c r="F62" s="40"/>
      <c r="G62" s="39"/>
      <c r="H62" s="40"/>
      <c r="I62" s="39"/>
      <c r="J62" s="40"/>
      <c r="K62" s="39"/>
      <c r="L62" s="40"/>
      <c r="M62" s="39"/>
      <c r="N62" s="40"/>
    </row>
    <row r="63" spans="1:14" s="1" customFormat="1" ht="28.5" customHeight="1" x14ac:dyDescent="0.2">
      <c r="A63" s="98" t="s">
        <v>44</v>
      </c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100"/>
    </row>
    <row r="64" spans="1:14" s="1" customFormat="1" ht="18.75" customHeight="1" x14ac:dyDescent="0.25">
      <c r="A64" s="42"/>
      <c r="B64" s="92"/>
      <c r="C64" s="92"/>
      <c r="D64" s="93"/>
      <c r="E64" s="83" t="s">
        <v>46</v>
      </c>
      <c r="F64" s="84"/>
      <c r="G64" s="83" t="s">
        <v>47</v>
      </c>
      <c r="H64" s="84"/>
      <c r="I64" s="83" t="s">
        <v>48</v>
      </c>
      <c r="J64" s="84"/>
      <c r="K64" s="83" t="s">
        <v>49</v>
      </c>
      <c r="L64" s="84"/>
      <c r="M64" s="83" t="s">
        <v>50</v>
      </c>
      <c r="N64" s="85"/>
    </row>
    <row r="65" spans="1:14" s="7" customFormat="1" ht="36" customHeight="1" x14ac:dyDescent="0.2">
      <c r="A65" s="89" t="s">
        <v>83</v>
      </c>
      <c r="B65" s="90"/>
      <c r="C65" s="90"/>
      <c r="D65" s="91"/>
      <c r="E65" s="96">
        <v>22800</v>
      </c>
      <c r="F65" s="97"/>
      <c r="G65" s="96">
        <v>23940</v>
      </c>
      <c r="H65" s="97"/>
      <c r="I65" s="96">
        <v>25137</v>
      </c>
      <c r="J65" s="97"/>
      <c r="K65" s="96">
        <v>26393.85</v>
      </c>
      <c r="L65" s="97"/>
      <c r="M65" s="96">
        <v>27713.54</v>
      </c>
      <c r="N65" s="107"/>
    </row>
    <row r="66" spans="1:14" s="7" customFormat="1" ht="35.25" customHeight="1" thickBot="1" x14ac:dyDescent="0.25">
      <c r="A66" s="77" t="s">
        <v>45</v>
      </c>
      <c r="B66" s="78"/>
      <c r="C66" s="94" t="s">
        <v>51</v>
      </c>
      <c r="D66" s="95"/>
      <c r="E66" s="86"/>
      <c r="F66" s="87"/>
      <c r="G66" s="87"/>
      <c r="H66" s="87"/>
      <c r="I66" s="87"/>
      <c r="J66" s="87"/>
      <c r="K66" s="87"/>
      <c r="L66" s="87"/>
      <c r="M66" s="87"/>
      <c r="N66" s="88"/>
    </row>
    <row r="67" spans="1:14" s="1" customFormat="1" ht="9.75" customHeight="1" thickBot="1" x14ac:dyDescent="0.25">
      <c r="A67" s="9"/>
      <c r="B67" s="9"/>
      <c r="C67" s="9"/>
      <c r="D67" s="9"/>
      <c r="E67" s="39"/>
      <c r="F67" s="40"/>
      <c r="G67" s="39"/>
      <c r="H67" s="40"/>
      <c r="I67" s="39"/>
      <c r="J67" s="40"/>
      <c r="K67" s="39"/>
      <c r="L67" s="40"/>
      <c r="M67" s="39"/>
      <c r="N67" s="40"/>
    </row>
    <row r="68" spans="1:14" s="1" customFormat="1" ht="18.75" thickBot="1" x14ac:dyDescent="0.3">
      <c r="A68" s="9"/>
      <c r="B68" s="3"/>
      <c r="C68" s="3"/>
      <c r="D68" s="3"/>
      <c r="E68" s="5"/>
      <c r="F68" s="8"/>
      <c r="G68" s="5"/>
      <c r="H68" s="8"/>
      <c r="I68" s="73" t="s">
        <v>52</v>
      </c>
      <c r="J68" s="74"/>
      <c r="K68" s="74"/>
      <c r="L68" s="74"/>
      <c r="M68" s="74"/>
      <c r="N68" s="29">
        <f>SUM(E65:N65)</f>
        <v>125984.39000000001</v>
      </c>
    </row>
    <row r="69" spans="1:14" s="1" customFormat="1" ht="9.75" customHeight="1" thickBot="1" x14ac:dyDescent="0.25">
      <c r="A69" s="81"/>
      <c r="B69" s="81"/>
      <c r="C69" s="9"/>
      <c r="D69" s="9"/>
      <c r="E69" s="39"/>
      <c r="F69" s="40"/>
      <c r="G69" s="39"/>
      <c r="H69" s="40"/>
      <c r="I69" s="39"/>
      <c r="J69" s="40"/>
      <c r="K69" s="39"/>
      <c r="L69" s="40"/>
      <c r="M69" s="39"/>
      <c r="N69" s="40"/>
    </row>
    <row r="70" spans="1:14" s="1" customFormat="1" ht="33.75" customHeight="1" thickBot="1" x14ac:dyDescent="0.3">
      <c r="A70" s="81"/>
      <c r="B70" s="81"/>
      <c r="C70" s="3"/>
      <c r="D70" s="3"/>
      <c r="E70" s="5"/>
      <c r="F70" s="8"/>
      <c r="G70" s="5"/>
      <c r="H70" s="8"/>
      <c r="I70" s="75" t="s">
        <v>53</v>
      </c>
      <c r="J70" s="76"/>
      <c r="K70" s="76"/>
      <c r="L70" s="76"/>
      <c r="M70" s="76"/>
      <c r="N70" s="60">
        <f>SUM(N33,N39,N47,N53,N61,N68)</f>
        <v>146784.39000000001</v>
      </c>
    </row>
    <row r="71" spans="1:14" s="1" customFormat="1" ht="19.5" customHeight="1" x14ac:dyDescent="0.2">
      <c r="A71" s="82"/>
      <c r="B71" s="82"/>
      <c r="C71" s="3"/>
      <c r="D71" s="3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x14ac:dyDescent="0.2">
      <c r="A72" s="72" t="s">
        <v>54</v>
      </c>
      <c r="B72" s="72"/>
    </row>
    <row r="73" spans="1:14" x14ac:dyDescent="0.2">
      <c r="A73" s="79"/>
      <c r="B73" s="79"/>
    </row>
    <row r="74" spans="1:14" x14ac:dyDescent="0.2">
      <c r="A74" s="79"/>
      <c r="B74" s="79"/>
    </row>
    <row r="75" spans="1:14" x14ac:dyDescent="0.2">
      <c r="A75" s="80"/>
      <c r="B75" s="80"/>
    </row>
    <row r="76" spans="1:14" x14ac:dyDescent="0.2">
      <c r="A76" s="72" t="s">
        <v>55</v>
      </c>
      <c r="B76" s="72"/>
    </row>
    <row r="77" spans="1:14" ht="15.75" customHeight="1" x14ac:dyDescent="0.2">
      <c r="A77" s="79"/>
      <c r="B77" s="79"/>
    </row>
    <row r="78" spans="1:14" x14ac:dyDescent="0.2">
      <c r="A78" s="79"/>
      <c r="B78" s="79"/>
    </row>
    <row r="79" spans="1:14" x14ac:dyDescent="0.2">
      <c r="A79" s="80"/>
      <c r="B79" s="80"/>
    </row>
    <row r="80" spans="1:14" x14ac:dyDescent="0.2">
      <c r="A80" s="72" t="s">
        <v>56</v>
      </c>
      <c r="B80" s="72"/>
    </row>
    <row r="81" spans="1:2" ht="15.75" customHeight="1" x14ac:dyDescent="0.2">
      <c r="A81" s="79"/>
      <c r="B81" s="79"/>
    </row>
    <row r="82" spans="1:2" x14ac:dyDescent="0.2">
      <c r="A82" s="79"/>
      <c r="B82" s="79"/>
    </row>
    <row r="83" spans="1:2" x14ac:dyDescent="0.2">
      <c r="A83" s="80"/>
      <c r="B83" s="80"/>
    </row>
    <row r="84" spans="1:2" x14ac:dyDescent="0.2">
      <c r="A84" s="72" t="s">
        <v>57</v>
      </c>
      <c r="B84" s="72"/>
    </row>
  </sheetData>
  <sheetProtection algorithmName="SHA-512" hashValue="IAaGo16zyVCmwbpTots/8OKP7kf7lvKX4brJeD60FPKPeBfoTCMv4yuVZP9LUPSBIFxWLykxMskBnzX68/UdCQ==" saltValue="fbMuUbRxtQJKM+SkdLnx3g==" spinCount="100000" sheet="1" objects="1" scenarios="1"/>
  <protectedRanges>
    <protectedRange sqref="E66 E36:E37 G36:G37 I36:I37 K36:K37 M36:M37 E43:E44 G43:G44 I43:I44 K43:K44 M43:M44" name="Range4"/>
    <protectedRange sqref="E7 E7:E9 E11:E14 E16:E18 E20:E24 E26:E30 G7:G9 G11:G14 G16:G18 G20:G24 G27:G28 G26:G30 I7:I9 I11:I14 I16:I18 I20:I24 I26:I30 K7:K9 K11:K14 K16:K18 K20:K24 K26:K30 M7:M9 M11:M14 M16:M18 M21:M23 M20:M24 M26:M30" name="Range3"/>
    <protectedRange sqref="A69 A73 A77 A81" name="Range2"/>
    <protectedRange sqref="E66:N66" name="Range1"/>
  </protectedRanges>
  <mergeCells count="56">
    <mergeCell ref="A35:C35"/>
    <mergeCell ref="A37:C37"/>
    <mergeCell ref="A36:C36"/>
    <mergeCell ref="J53:M53"/>
    <mergeCell ref="A49:N49"/>
    <mergeCell ref="I47:M47"/>
    <mergeCell ref="A51:C51"/>
    <mergeCell ref="A50:C50"/>
    <mergeCell ref="A11:A14"/>
    <mergeCell ref="A7:A9"/>
    <mergeCell ref="A16:A18"/>
    <mergeCell ref="A10:D10"/>
    <mergeCell ref="A15:D15"/>
    <mergeCell ref="A63:N63"/>
    <mergeCell ref="M65:N65"/>
    <mergeCell ref="K65:L65"/>
    <mergeCell ref="I65:J65"/>
    <mergeCell ref="A19:D19"/>
    <mergeCell ref="A20:A24"/>
    <mergeCell ref="A26:A30"/>
    <mergeCell ref="A25:D25"/>
    <mergeCell ref="J39:M39"/>
    <mergeCell ref="A40:D40"/>
    <mergeCell ref="A41:N41"/>
    <mergeCell ref="J33:M33"/>
    <mergeCell ref="A31:D31"/>
    <mergeCell ref="A43:B43"/>
    <mergeCell ref="A44:B44"/>
    <mergeCell ref="A45:D45"/>
    <mergeCell ref="A55:N55"/>
    <mergeCell ref="A59:D59"/>
    <mergeCell ref="I61:M61"/>
    <mergeCell ref="A58:C58"/>
    <mergeCell ref="A57:C57"/>
    <mergeCell ref="K64:L64"/>
    <mergeCell ref="M64:N64"/>
    <mergeCell ref="E66:N66"/>
    <mergeCell ref="A65:D65"/>
    <mergeCell ref="B64:D64"/>
    <mergeCell ref="C66:D66"/>
    <mergeCell ref="G65:H65"/>
    <mergeCell ref="E65:F65"/>
    <mergeCell ref="E64:F64"/>
    <mergeCell ref="G64:H64"/>
    <mergeCell ref="I64:J64"/>
    <mergeCell ref="A84:B84"/>
    <mergeCell ref="I68:M68"/>
    <mergeCell ref="I70:M70"/>
    <mergeCell ref="A66:B66"/>
    <mergeCell ref="A72:B72"/>
    <mergeCell ref="A81:B83"/>
    <mergeCell ref="A77:B79"/>
    <mergeCell ref="A73:B75"/>
    <mergeCell ref="A69:B71"/>
    <mergeCell ref="A76:B76"/>
    <mergeCell ref="A80:B80"/>
  </mergeCells>
  <phoneticPr fontId="0" type="noConversion"/>
  <printOptions horizontalCentered="1"/>
  <pageMargins left="0.25" right="0.25" top="0.75" bottom="0.75" header="0.3" footer="0.3"/>
  <pageSetup paperSize="5" scale="53" fitToWidth="2" fitToHeight="2" orientation="landscape" r:id="rId1"/>
  <headerFooter alignWithMargins="0"/>
  <rowBreaks count="1" manualBreakCount="1">
    <brk id="3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Norman.David@vta.org</dc:creator>
  <cp:lastModifiedBy>Truong, Kimmy</cp:lastModifiedBy>
  <cp:lastPrinted>2020-01-22T20:49:18Z</cp:lastPrinted>
  <dcterms:created xsi:type="dcterms:W3CDTF">1998-12-02T16:30:22Z</dcterms:created>
  <dcterms:modified xsi:type="dcterms:W3CDTF">2020-01-22T20:51:04Z</dcterms:modified>
</cp:coreProperties>
</file>