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P:\CONTRACTS\2019\P19205 - Multipurpose Paper\"/>
    </mc:Choice>
  </mc:AlternateContent>
  <xr:revisionPtr revIDLastSave="0" documentId="13_ncr:1_{6A1613D4-2016-40BA-8ABE-4BD5B52A12C2}" xr6:coauthVersionLast="41" xr6:coauthVersionMax="41" xr10:uidLastSave="{00000000-0000-0000-0000-000000000000}"/>
  <bookViews>
    <workbookView xWindow="-120" yWindow="-120" windowWidth="29040" windowHeight="15840" xr2:uid="{00000000-000D-0000-FFFF-FFFF00000000}"/>
  </bookViews>
  <sheets>
    <sheet name="Order History Summary" sheetId="1" r:id="rId1"/>
  </sheets>
  <definedNames>
    <definedName name="_xlnm.Print_Area" localSheetId="0">'Order History Summary'!$A$1:$N$170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12" i="1" l="1"/>
  <c r="M113" i="1"/>
  <c r="M111" i="1"/>
  <c r="M84" i="1"/>
  <c r="M88" i="1"/>
  <c r="M89" i="1"/>
  <c r="M93" i="1"/>
  <c r="M94" i="1"/>
  <c r="M97" i="1"/>
  <c r="M81" i="1"/>
  <c r="M34" i="1"/>
  <c r="M36" i="1"/>
  <c r="M33" i="1"/>
  <c r="M38" i="1"/>
  <c r="M45" i="1"/>
  <c r="M46" i="1"/>
  <c r="M47" i="1"/>
  <c r="M48" i="1"/>
  <c r="M49" i="1"/>
  <c r="M55" i="1"/>
  <c r="M9" i="1"/>
  <c r="M11" i="1"/>
  <c r="M19" i="1"/>
  <c r="M5" i="1"/>
  <c r="M6" i="1"/>
  <c r="M4" i="1"/>
  <c r="J109" i="1" l="1"/>
  <c r="J4" i="1"/>
  <c r="J29" i="1"/>
  <c r="J79" i="1"/>
  <c r="J155" i="1"/>
  <c r="J126" i="1"/>
  <c r="J2" i="1" l="1"/>
  <c r="L162" i="1"/>
  <c r="L161" i="1"/>
  <c r="L160" i="1"/>
  <c r="L159" i="1"/>
  <c r="L157" i="1"/>
  <c r="L145" i="1"/>
  <c r="L144" i="1"/>
  <c r="L143" i="1"/>
  <c r="L142" i="1"/>
  <c r="L140" i="1"/>
  <c r="L139" i="1"/>
  <c r="L138" i="1"/>
  <c r="L137" i="1"/>
  <c r="L136" i="1"/>
  <c r="L135" i="1"/>
  <c r="L134" i="1"/>
  <c r="L133" i="1"/>
  <c r="L132" i="1"/>
  <c r="L131" i="1"/>
  <c r="L130" i="1"/>
  <c r="L116" i="1"/>
  <c r="L115" i="1"/>
  <c r="L114" i="1"/>
  <c r="L113" i="1"/>
  <c r="L112" i="1"/>
  <c r="L111" i="1"/>
  <c r="L99" i="1"/>
  <c r="L98" i="1"/>
  <c r="L97" i="1"/>
  <c r="L96" i="1"/>
  <c r="L95" i="1"/>
  <c r="L94" i="1"/>
  <c r="L93" i="1"/>
  <c r="L92" i="1"/>
  <c r="L91" i="1"/>
  <c r="L90" i="1"/>
  <c r="L89" i="1"/>
  <c r="L88" i="1"/>
  <c r="L87" i="1"/>
  <c r="L86" i="1"/>
  <c r="L85" i="1"/>
  <c r="L84" i="1"/>
  <c r="L83" i="1"/>
  <c r="L82" i="1"/>
  <c r="L81"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20" i="1"/>
  <c r="L19" i="1"/>
  <c r="L18" i="1"/>
  <c r="L17" i="1"/>
  <c r="L16" i="1"/>
  <c r="L15" i="1"/>
  <c r="L14" i="1"/>
  <c r="L13" i="1"/>
  <c r="L12" i="1"/>
  <c r="L11" i="1"/>
  <c r="L10" i="1"/>
  <c r="L9" i="1"/>
  <c r="L8" i="1"/>
  <c r="L7" i="1"/>
  <c r="L6" i="1"/>
  <c r="L5" i="1"/>
  <c r="L4" i="1"/>
  <c r="J162" i="1"/>
  <c r="J161" i="1"/>
  <c r="J160" i="1"/>
  <c r="J159" i="1"/>
  <c r="J157" i="1"/>
  <c r="J145" i="1"/>
  <c r="J144" i="1"/>
  <c r="J143" i="1"/>
  <c r="J142" i="1"/>
  <c r="J140" i="1"/>
  <c r="J139" i="1"/>
  <c r="J138" i="1"/>
  <c r="J137" i="1"/>
  <c r="J136" i="1"/>
  <c r="J135" i="1"/>
  <c r="J134" i="1"/>
  <c r="J133" i="1"/>
  <c r="J132" i="1"/>
  <c r="J131" i="1"/>
  <c r="J130" i="1"/>
  <c r="J116" i="1"/>
  <c r="J115" i="1"/>
  <c r="J114" i="1"/>
  <c r="J113" i="1"/>
  <c r="J112" i="1"/>
  <c r="J111" i="1"/>
  <c r="J99" i="1"/>
  <c r="J98" i="1"/>
  <c r="J97" i="1"/>
  <c r="J96" i="1"/>
  <c r="J95" i="1"/>
  <c r="J94" i="1"/>
  <c r="J93" i="1"/>
  <c r="J92" i="1"/>
  <c r="J91" i="1"/>
  <c r="J90" i="1"/>
  <c r="J89" i="1"/>
  <c r="J88" i="1"/>
  <c r="J87" i="1"/>
  <c r="J86" i="1"/>
  <c r="J85" i="1"/>
  <c r="J84" i="1"/>
  <c r="J83" i="1"/>
  <c r="J82" i="1"/>
  <c r="J81"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20" i="1"/>
  <c r="J19" i="1"/>
  <c r="J18" i="1"/>
  <c r="J17" i="1"/>
  <c r="J16" i="1"/>
  <c r="J15" i="1"/>
  <c r="J14" i="1"/>
  <c r="J13" i="1"/>
  <c r="J12" i="1"/>
  <c r="J11" i="1"/>
  <c r="J10" i="1"/>
  <c r="J9" i="1"/>
  <c r="J8" i="1"/>
  <c r="J7" i="1"/>
  <c r="J6" i="1"/>
  <c r="J5" i="1"/>
  <c r="L147" i="1" l="1"/>
  <c r="L118" i="1"/>
  <c r="L101" i="1"/>
  <c r="L103" i="1" s="1"/>
  <c r="L104" i="1" s="1"/>
  <c r="L71" i="1"/>
  <c r="L21" i="1"/>
  <c r="L148" i="1" l="1"/>
  <c r="L149" i="1" s="1"/>
  <c r="L150" i="1" s="1"/>
  <c r="L72" i="1"/>
  <c r="L22" i="1"/>
  <c r="L23" i="1" s="1"/>
  <c r="L24" i="1" s="1"/>
  <c r="L155" i="1"/>
  <c r="L163" i="1" l="1"/>
  <c r="L73" i="1"/>
  <c r="L74" i="1" s="1"/>
  <c r="L164" i="1" l="1"/>
  <c r="L165" i="1" s="1"/>
  <c r="L166" i="1" s="1"/>
  <c r="L126" i="1"/>
  <c r="L109" i="1" l="1"/>
  <c r="L29" i="1"/>
  <c r="L79" i="1"/>
  <c r="L102" i="1" l="1"/>
  <c r="L2" i="1"/>
  <c r="L119" i="1" l="1"/>
  <c r="L120" i="1"/>
  <c r="L121" i="1" s="1"/>
</calcChain>
</file>

<file path=xl/sharedStrings.xml><?xml version="1.0" encoding="utf-8"?>
<sst xmlns="http://schemas.openxmlformats.org/spreadsheetml/2006/main" count="602" uniqueCount="238">
  <si>
    <t>Size</t>
  </si>
  <si>
    <t>Item</t>
  </si>
  <si>
    <t>1.10</t>
  </si>
  <si>
    <t>3.10</t>
  </si>
  <si>
    <t>2.10</t>
  </si>
  <si>
    <t>2.20</t>
  </si>
  <si>
    <t>2.30</t>
  </si>
  <si>
    <t>3.18</t>
  </si>
  <si>
    <t>3.19</t>
  </si>
  <si>
    <t>3.14</t>
  </si>
  <si>
    <t>3.15</t>
  </si>
  <si>
    <t>3.16</t>
  </si>
  <si>
    <t>3.17</t>
  </si>
  <si>
    <t>4.01</t>
  </si>
  <si>
    <t>4.02</t>
  </si>
  <si>
    <t>4.03</t>
  </si>
  <si>
    <t>4.04</t>
  </si>
  <si>
    <t>4.05</t>
  </si>
  <si>
    <t>4.06</t>
  </si>
  <si>
    <t>Color</t>
  </si>
  <si>
    <t>Letter</t>
  </si>
  <si>
    <t>Legal</t>
  </si>
  <si>
    <t>Ledger</t>
  </si>
  <si>
    <t>65/67</t>
  </si>
  <si>
    <t>Smooth</t>
  </si>
  <si>
    <t>White</t>
  </si>
  <si>
    <t>1.13</t>
  </si>
  <si>
    <t>1.14</t>
  </si>
  <si>
    <t>Blue</t>
  </si>
  <si>
    <t>Canary</t>
  </si>
  <si>
    <t>Pink</t>
  </si>
  <si>
    <t>Goldenrod</t>
  </si>
  <si>
    <t>Gray</t>
  </si>
  <si>
    <t>Buff</t>
  </si>
  <si>
    <t>Orange</t>
  </si>
  <si>
    <t>Green</t>
  </si>
  <si>
    <t>Orchid</t>
  </si>
  <si>
    <t>Ivory</t>
  </si>
  <si>
    <t>Cover</t>
  </si>
  <si>
    <t>12 x 18</t>
  </si>
  <si>
    <t>12" x 18"</t>
  </si>
  <si>
    <t>CATEGORY 5 - WIDE FORMAT PAPER</t>
  </si>
  <si>
    <t>CATEGORY 6 - ENVELOPES</t>
  </si>
  <si>
    <r>
      <rPr>
        <b/>
        <sz val="10"/>
        <color rgb="FF000000"/>
        <rFont val="Calibri"/>
        <family val="2"/>
        <scheme val="minor"/>
      </rPr>
      <t xml:space="preserve">Device Compatibility: </t>
    </r>
    <r>
      <rPr>
        <sz val="10"/>
        <color indexed="8"/>
        <rFont val="Calibri"/>
        <family val="2"/>
        <scheme val="minor"/>
      </rPr>
      <t xml:space="preserve"> Canon Colorwave 500, Laser 3" Core.   </t>
    </r>
  </si>
  <si>
    <t>Tab Stock, 5-cut, Straight Collated</t>
  </si>
  <si>
    <t>9" x 11"</t>
  </si>
  <si>
    <t>20/24</t>
  </si>
  <si>
    <t>4.7 - 5 mil</t>
  </si>
  <si>
    <t>7.7 - 8 mil</t>
  </si>
  <si>
    <t>9.7 - 10 mil</t>
  </si>
  <si>
    <t>12 mil</t>
  </si>
  <si>
    <t>14 mil</t>
  </si>
  <si>
    <t>Tear-Resistant Paper (PaperTyger or equivelant)</t>
  </si>
  <si>
    <t>Synthetic Never Tear Paper (Xerox Never Tear or equivalent)</t>
  </si>
  <si>
    <t>16 pt</t>
  </si>
  <si>
    <t>12 pt</t>
  </si>
  <si>
    <t>13" x 19"</t>
  </si>
  <si>
    <t>11" x 26"</t>
  </si>
  <si>
    <t>4 mil</t>
  </si>
  <si>
    <t>Flexible Vinyl, Low Tac Removable, 0-Split</t>
  </si>
  <si>
    <t>Flexible Vinyl, Low Tac Removable, Universal-Split</t>
  </si>
  <si>
    <t>Tab Stock, 5-cut, Reverse Collated</t>
  </si>
  <si>
    <t>Additional Requirement(s)</t>
  </si>
  <si>
    <t>92+ Bright, 30% Recycled</t>
  </si>
  <si>
    <t>98+ Bright</t>
  </si>
  <si>
    <t xml:space="preserve">92+ Bright, 100% Recycled </t>
  </si>
  <si>
    <t>Satin Cover, C2S, 92+ Bright</t>
  </si>
  <si>
    <t>Weight (lb)</t>
  </si>
  <si>
    <t>Astrobright</t>
  </si>
  <si>
    <t>Blue, Orange, Green, Purple</t>
  </si>
  <si>
    <t>94+ Bright, Cover Coated 2-Sided</t>
  </si>
  <si>
    <t>C1S Board (for use on Xerox Versant 3100)</t>
  </si>
  <si>
    <t>1-Part, CB, Perforated on left side, 1/2" from edge (11" side)</t>
  </si>
  <si>
    <t>1-Part, CF</t>
  </si>
  <si>
    <t>2-Part White/Pink</t>
  </si>
  <si>
    <t>2-Part White/Canary</t>
  </si>
  <si>
    <t>3-Part White/Yellow/Pink</t>
  </si>
  <si>
    <t>4-Part White/Yellow/Pink/Golden</t>
  </si>
  <si>
    <t>2-Part</t>
  </si>
  <si>
    <t>3-Part</t>
  </si>
  <si>
    <t>4-Part</t>
  </si>
  <si>
    <t>8 mil</t>
  </si>
  <si>
    <t>7 mil</t>
  </si>
  <si>
    <t>7.5 mil</t>
  </si>
  <si>
    <t>7-8mil</t>
  </si>
  <si>
    <r>
      <rPr>
        <b/>
        <sz val="10"/>
        <color rgb="FF000000"/>
        <rFont val="Calibri"/>
        <family val="2"/>
        <scheme val="minor"/>
      </rPr>
      <t xml:space="preserve">Wide Format Media: </t>
    </r>
    <r>
      <rPr>
        <sz val="10"/>
        <color indexed="8"/>
        <rFont val="Calibri"/>
        <family val="2"/>
        <scheme val="minor"/>
      </rPr>
      <t xml:space="preserve"> VTA lists the required roll width and the preferred roll length.    Proposers may suggest differing lengths.  For the purpose of the IFB, VTA will calculate and compare the cost per square foot to ensure a level playing field.  Device Compatibility Requirements are listed below.</t>
    </r>
  </si>
  <si>
    <t>36" Wide</t>
  </si>
  <si>
    <t>42" Wide</t>
  </si>
  <si>
    <t>24" Wide</t>
  </si>
  <si>
    <t>30" Wide</t>
  </si>
  <si>
    <t>Bond, Prefer 650' Roll</t>
  </si>
  <si>
    <t>Bond, Prefer 500' Roll</t>
  </si>
  <si>
    <t>Poster, Prefer 200' Roll</t>
  </si>
  <si>
    <t>Polypropylene, Prefer 200' Roll</t>
  </si>
  <si>
    <t>Satin Fabric, Prefer 100' Roll</t>
  </si>
  <si>
    <t>Soft Banner, Prefer 200' Roll</t>
  </si>
  <si>
    <t>Tyvek, Prefer 150' Roll</t>
  </si>
  <si>
    <t>Bond, Prefer 150' Roll</t>
  </si>
  <si>
    <t>Vellum, Prefer 150' Roll</t>
  </si>
  <si>
    <t>17" Wide</t>
  </si>
  <si>
    <r>
      <rPr>
        <b/>
        <sz val="10"/>
        <color rgb="FF000000"/>
        <rFont val="Calibri"/>
        <family val="2"/>
        <scheme val="minor"/>
      </rPr>
      <t xml:space="preserve">Device Compatibility: </t>
    </r>
    <r>
      <rPr>
        <sz val="10"/>
        <color indexed="8"/>
        <rFont val="Calibri"/>
        <family val="2"/>
        <scheme val="minor"/>
      </rPr>
      <t xml:space="preserve"> Canon TX-4000 Series Plotter</t>
    </r>
  </si>
  <si>
    <t>Security, Blue Tint</t>
  </si>
  <si>
    <t>Windowed, Security Blue Tint</t>
  </si>
  <si>
    <t>6" x 9"</t>
  </si>
  <si>
    <t>6.5" x 9.5"</t>
  </si>
  <si>
    <t>#10</t>
  </si>
  <si>
    <t>#9</t>
  </si>
  <si>
    <t>24+</t>
  </si>
  <si>
    <t>Items</t>
  </si>
  <si>
    <t>1.01</t>
  </si>
  <si>
    <t>1.02</t>
  </si>
  <si>
    <t>1.03</t>
  </si>
  <si>
    <t>1.04</t>
  </si>
  <si>
    <t>1.05</t>
  </si>
  <si>
    <t>1.06</t>
  </si>
  <si>
    <t>1.07</t>
  </si>
  <si>
    <t>1.08</t>
  </si>
  <si>
    <t>1.09</t>
  </si>
  <si>
    <t>1.15</t>
  </si>
  <si>
    <t>1.16</t>
  </si>
  <si>
    <t>1.17</t>
  </si>
  <si>
    <t>2.01</t>
  </si>
  <si>
    <t>2.02</t>
  </si>
  <si>
    <t>2.03</t>
  </si>
  <si>
    <t>2.04</t>
  </si>
  <si>
    <t>2.05</t>
  </si>
  <si>
    <t>2.06</t>
  </si>
  <si>
    <t>2.07</t>
  </si>
  <si>
    <t>2.08</t>
  </si>
  <si>
    <t>2.09</t>
  </si>
  <si>
    <t>2.15</t>
  </si>
  <si>
    <t>2.16</t>
  </si>
  <si>
    <t>2.17</t>
  </si>
  <si>
    <t>2.18</t>
  </si>
  <si>
    <t>2.19</t>
  </si>
  <si>
    <t>2.21</t>
  </si>
  <si>
    <t>2.22</t>
  </si>
  <si>
    <t>2.23</t>
  </si>
  <si>
    <t>2.24</t>
  </si>
  <si>
    <t>2.25</t>
  </si>
  <si>
    <t>2.26</t>
  </si>
  <si>
    <t>2.27</t>
  </si>
  <si>
    <t>2.28</t>
  </si>
  <si>
    <t>2.29</t>
  </si>
  <si>
    <t>2.31</t>
  </si>
  <si>
    <t>2.32</t>
  </si>
  <si>
    <t>2.33</t>
  </si>
  <si>
    <t>2.34</t>
  </si>
  <si>
    <t>2.35</t>
  </si>
  <si>
    <t>2.36</t>
  </si>
  <si>
    <t>2.37</t>
  </si>
  <si>
    <t>2.38</t>
  </si>
  <si>
    <t>2.39</t>
  </si>
  <si>
    <t>3.01</t>
  </si>
  <si>
    <t>3.02</t>
  </si>
  <si>
    <t>3.03</t>
  </si>
  <si>
    <t>3.04</t>
  </si>
  <si>
    <t>3.05</t>
  </si>
  <si>
    <t>3.06</t>
  </si>
  <si>
    <t>3.07</t>
  </si>
  <si>
    <t>3.08</t>
  </si>
  <si>
    <t>3.09</t>
  </si>
  <si>
    <t>3.11</t>
  </si>
  <si>
    <t>3.12</t>
  </si>
  <si>
    <t>3.13</t>
  </si>
  <si>
    <t>5.01</t>
  </si>
  <si>
    <t>5.02</t>
  </si>
  <si>
    <t>5.03</t>
  </si>
  <si>
    <t>5.04</t>
  </si>
  <si>
    <t>5.05</t>
  </si>
  <si>
    <t>5.06</t>
  </si>
  <si>
    <t>5.07</t>
  </si>
  <si>
    <t>5.08</t>
  </si>
  <si>
    <t>5.09</t>
  </si>
  <si>
    <t>5.10</t>
  </si>
  <si>
    <t>5.11</t>
  </si>
  <si>
    <t>5.12</t>
  </si>
  <si>
    <t>5.13</t>
  </si>
  <si>
    <t>5.14</t>
  </si>
  <si>
    <t>5.15</t>
  </si>
  <si>
    <t>6.01</t>
  </si>
  <si>
    <t>6.02</t>
  </si>
  <si>
    <t>6.03</t>
  </si>
  <si>
    <t>6.04</t>
  </si>
  <si>
    <t>6.05</t>
  </si>
  <si>
    <t>6.06</t>
  </si>
  <si>
    <t>N/A</t>
  </si>
  <si>
    <t>CATEGORY 2 - COLOR MULTIPURPOSE PAPER</t>
  </si>
  <si>
    <t>CATEGORY 4 - NCR CARBONLESS PAPER</t>
  </si>
  <si>
    <t>CATEGORY 3 - SPECIALTY PAPER &amp; MEDIA</t>
  </si>
  <si>
    <t>Blanks/USA K1 Kant Kopy Security Paper (or VTA approved equivelant)</t>
  </si>
  <si>
    <t>Proposed Sheets Per Ream</t>
  </si>
  <si>
    <t>Proposed Brand and Part No.</t>
  </si>
  <si>
    <t>Expected Sheets Per Ream</t>
  </si>
  <si>
    <t>Proposed Roll Length</t>
  </si>
  <si>
    <t>Proposed /Sheet Price (Automatic)</t>
  </si>
  <si>
    <t>Proposed /Sqft Price (Automatic)</t>
  </si>
  <si>
    <t>BID CATEGORY 1 - WHITE MULTIPURPOSE PAPER</t>
  </si>
  <si>
    <t>BID CATEGORY 1 - WHITE MULTIPURPOSE PAPER - SUBTOTAL OF ITEMS 1.01 THROUGH 1.17 ABOVE -&gt;</t>
  </si>
  <si>
    <t>SALES TAX (CURRENTLY 9.25%) FOR THE SUBTOTAL ABOVE -&gt;</t>
  </si>
  <si>
    <t>Name of Firm:</t>
  </si>
  <si>
    <t>Date:</t>
  </si>
  <si>
    <t>Print Name:</t>
  </si>
  <si>
    <t>Signature:</t>
  </si>
  <si>
    <t>BID CATEGORY 2 - COLOR MULTIPURPOSE PAPER - SUBTOTAL OF ITEMS 2.01 THROUGH 2.39 ABOVE -&gt;</t>
  </si>
  <si>
    <t>BID CATEGORY 3 - SPECIALTY PAPER &amp; MEDIA - SUBTOTAL OF ITEMS 3.01 THROUGH 3.19 ABOVE -&gt;</t>
  </si>
  <si>
    <t>BASIS FOR AWARD:  TOTAL FOR 6 MONTHS -&gt;</t>
  </si>
  <si>
    <t>BID CATEGORY 4 - NCR CARBONLESS PAPER - SUBTOTAL OF ITEMS 4.01 THROUGH 4.06 ABOVE -&gt;</t>
  </si>
  <si>
    <t>BID CATEGORY 5 - WIDE FORMAT PAPER - SUBTOTAL OF ITEMS 5.01 THROUGH 5.15 ABOVE -&gt;</t>
  </si>
  <si>
    <t>BID CATEGORY 6 - ENVELOPES - SUBTOTAL OF ITEMS 5.01 THROUGH 5.15 ABOVE -&gt;</t>
  </si>
  <si>
    <t>BY SIGNING, THE BIDDER CERTIFIES THAT HE/SHE HAS READ AND UNDERSTANDS THE BID DOCUMENTS AND THAT HE/SHE OFFERS AND AGREES TO FURNISH THE GOODS AND/OR SERVICES SPECIFIED UNDER THE INTRUCTIONS AND CONDITIONS STATED THEREIN.</t>
  </si>
  <si>
    <t>Phone No:</t>
  </si>
  <si>
    <t>Email:</t>
  </si>
  <si>
    <t>AS-IS 5 YEAR ESTIMATE -&gt;</t>
  </si>
  <si>
    <r>
      <rPr>
        <b/>
        <sz val="10"/>
        <color rgb="FFFF0000"/>
        <rFont val="Calibri"/>
        <family val="2"/>
        <scheme val="minor"/>
      </rPr>
      <t>A)</t>
    </r>
    <r>
      <rPr>
        <b/>
        <sz val="10"/>
        <rFont val="Calibri"/>
        <family val="2"/>
        <scheme val="minor"/>
      </rPr>
      <t xml:space="preserve"> Proposed 6-month Per-Ream Price</t>
    </r>
  </si>
  <si>
    <t>5- Year Maximum 
# of Reams</t>
  </si>
  <si>
    <t>5- Year Minimum 
# of Reams</t>
  </si>
  <si>
    <r>
      <rPr>
        <b/>
        <sz val="10"/>
        <color rgb="FFFF0000"/>
        <rFont val="Calibri"/>
        <family val="2"/>
        <scheme val="minor"/>
      </rPr>
      <t xml:space="preserve">B) </t>
    </r>
    <r>
      <rPr>
        <b/>
        <sz val="10"/>
        <rFont val="Calibri"/>
        <family val="2"/>
        <scheme val="minor"/>
      </rPr>
      <t>6-Month Estimated # of Reams</t>
    </r>
  </si>
  <si>
    <r>
      <t xml:space="preserve">Extended 
6-month Price 
</t>
    </r>
    <r>
      <rPr>
        <b/>
        <sz val="10"/>
        <color rgb="FFFF0000"/>
        <rFont val="Calibri"/>
        <family val="2"/>
        <scheme val="minor"/>
      </rPr>
      <t>(A x B*)</t>
    </r>
  </si>
  <si>
    <t>Expected Sheets Per Ream/Pack</t>
  </si>
  <si>
    <r>
      <rPr>
        <b/>
        <sz val="10"/>
        <color rgb="FFFF0000"/>
        <rFont val="Calibri"/>
        <family val="2"/>
        <scheme val="minor"/>
      </rPr>
      <t xml:space="preserve">B) </t>
    </r>
    <r>
      <rPr>
        <b/>
        <sz val="10"/>
        <rFont val="Calibri"/>
        <family val="2"/>
        <scheme val="minor"/>
      </rPr>
      <t>6-Month Estimated # of Reams/Packs</t>
    </r>
  </si>
  <si>
    <t>5- Year Minimum 
# of Reams /Packs</t>
  </si>
  <si>
    <t>5- Year Maximum 
# of Reams /Packs</t>
  </si>
  <si>
    <r>
      <rPr>
        <b/>
        <sz val="10"/>
        <color rgb="FFFF0000"/>
        <rFont val="Calibri"/>
        <family val="2"/>
        <scheme val="minor"/>
      </rPr>
      <t xml:space="preserve">B) </t>
    </r>
    <r>
      <rPr>
        <b/>
        <sz val="10"/>
        <rFont val="Calibri"/>
        <family val="2"/>
        <scheme val="minor"/>
      </rPr>
      <t>6-Month Estimated # of Rolls</t>
    </r>
  </si>
  <si>
    <t>5- Year Minimum 
# of Rolls</t>
  </si>
  <si>
    <t>5- Year Maximum 
# of Rolls</t>
  </si>
  <si>
    <t>Expected Sheets Per Box</t>
  </si>
  <si>
    <r>
      <rPr>
        <b/>
        <sz val="10"/>
        <color rgb="FFFF0000"/>
        <rFont val="Calibri"/>
        <family val="2"/>
        <scheme val="minor"/>
      </rPr>
      <t xml:space="preserve">B) </t>
    </r>
    <r>
      <rPr>
        <b/>
        <sz val="10"/>
        <rFont val="Calibri"/>
        <family val="2"/>
        <scheme val="minor"/>
      </rPr>
      <t>6-Month Estimated # of Box</t>
    </r>
  </si>
  <si>
    <t>5- Year Minimum 
# of Boxes</t>
  </si>
  <si>
    <t>5- Year Maximum 
# of Boxes</t>
  </si>
  <si>
    <t>Proposed Sheets Per Box</t>
  </si>
  <si>
    <t>Expected Sheets Per Roll</t>
  </si>
  <si>
    <t>Proposed Sheets Per Ream/Pacl</t>
  </si>
  <si>
    <t>BID FORM 1-B:  IFB P19205 MULTIPURPOSE PAPER CONTRACT INDEPENDENT COST ESTIMATE W/ ESTIMATED VOLUMES</t>
  </si>
  <si>
    <r>
      <t xml:space="preserve">Extended 
6-month Price 
</t>
    </r>
    <r>
      <rPr>
        <b/>
        <sz val="10"/>
        <color rgb="FFFF0000"/>
        <rFont val="Calibri"/>
        <family val="2"/>
        <scheme val="minor"/>
      </rPr>
      <t>(A x B)</t>
    </r>
  </si>
  <si>
    <r>
      <rPr>
        <b/>
        <sz val="10"/>
        <color rgb="FFFF0000"/>
        <rFont val="Calibri"/>
        <family val="2"/>
        <scheme val="minor"/>
      </rPr>
      <t>A)</t>
    </r>
    <r>
      <rPr>
        <b/>
        <sz val="10"/>
        <rFont val="Calibri"/>
        <family val="2"/>
        <scheme val="minor"/>
      </rPr>
      <t xml:space="preserve"> Proposed 6-month Per-Ream/Pack Price</t>
    </r>
  </si>
  <si>
    <r>
      <rPr>
        <b/>
        <sz val="10"/>
        <color rgb="FFFF0000"/>
        <rFont val="Calibri"/>
        <family val="2"/>
        <scheme val="minor"/>
      </rPr>
      <t>A)</t>
    </r>
    <r>
      <rPr>
        <b/>
        <sz val="10"/>
        <rFont val="Calibri"/>
        <family val="2"/>
        <scheme val="minor"/>
      </rPr>
      <t xml:space="preserve"> Proposed 6-month Per-Roll Price</t>
    </r>
  </si>
  <si>
    <r>
      <rPr>
        <b/>
        <sz val="10"/>
        <color rgb="FFFF0000"/>
        <rFont val="Calibri"/>
        <family val="2"/>
        <scheme val="minor"/>
      </rPr>
      <t>A)</t>
    </r>
    <r>
      <rPr>
        <b/>
        <sz val="10"/>
        <rFont val="Calibri"/>
        <family val="2"/>
        <scheme val="minor"/>
      </rPr>
      <t xml:space="preserve"> Proposed 6-month Per-Box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</si>
</sst>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0000"/>
  </numFmts>
  <fonts count="18" x14ac:knownFonts="1">
    <font>
      <sz val="11"/>
      <color theme="1"/>
      <name val="Calibri"/>
      <family val="2"/>
      <scheme val="minor"/>
    </font>
    <font>
      <b/>
      <sz val="10"/>
      <name val="Calibri"/>
      <family val="2"/>
      <scheme val="minor"/>
    </font>
    <font>
      <b/>
      <sz val="12"/>
      <name val="Calibri"/>
      <family val="2"/>
      <scheme val="minor"/>
    </font>
    <font>
      <sz val="10"/>
      <color indexed="8"/>
      <name val="Calibri"/>
      <family val="2"/>
      <scheme val="minor"/>
    </font>
    <font>
      <sz val="10"/>
      <color theme="1"/>
      <name val="Calibri"/>
      <family val="2"/>
      <scheme val="minor"/>
    </font>
    <font>
      <b/>
      <sz val="12"/>
      <color indexed="8"/>
      <name val="Calibri"/>
      <family val="2"/>
      <scheme val="minor"/>
    </font>
    <font>
      <sz val="10"/>
      <name val="Calibri"/>
      <family val="2"/>
      <scheme val="minor"/>
    </font>
    <font>
      <sz val="11"/>
      <color rgb="FFFF0000"/>
      <name val="Calibri"/>
      <family val="2"/>
      <scheme val="minor"/>
    </font>
    <font>
      <b/>
      <sz val="11"/>
      <color theme="1"/>
      <name val="Calibri"/>
      <family val="2"/>
      <scheme val="minor"/>
    </font>
    <font>
      <b/>
      <sz val="10"/>
      <color rgb="FFFF0000"/>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0"/>
      <color rgb="FF000000"/>
      <name val="Calibri"/>
      <family val="2"/>
      <scheme val="minor"/>
    </font>
    <font>
      <b/>
      <sz val="14"/>
      <color theme="1"/>
      <name val="Calibri"/>
      <family val="2"/>
      <scheme val="minor"/>
    </font>
    <font>
      <b/>
      <sz val="14"/>
      <name val="Calibri"/>
      <family val="2"/>
      <scheme val="minor"/>
    </font>
    <font>
      <sz val="14"/>
      <name val="Calibri"/>
      <family val="2"/>
      <scheme val="minor"/>
    </font>
    <font>
      <sz val="10"/>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s>
  <borders count="3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ck">
        <color auto="1"/>
      </bottom>
      <diagonal/>
    </border>
    <border>
      <left/>
      <right style="medium">
        <color auto="1"/>
      </right>
      <top style="medium">
        <color auto="1"/>
      </top>
      <bottom style="medium">
        <color auto="1"/>
      </bottom>
      <diagonal/>
    </border>
    <border>
      <left style="thin">
        <color auto="1"/>
      </left>
      <right style="thin">
        <color auto="1"/>
      </right>
      <top/>
      <bottom style="thick">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ck">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ck">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ck">
        <color auto="1"/>
      </top>
      <bottom style="thick">
        <color auto="1"/>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auto="1"/>
      </bottom>
      <diagonal/>
    </border>
    <border>
      <left/>
      <right/>
      <top style="thin">
        <color auto="1"/>
      </top>
      <bottom style="medium">
        <color auto="1"/>
      </bottom>
      <diagonal/>
    </border>
    <border>
      <left style="thin">
        <color auto="1"/>
      </left>
      <right/>
      <top style="medium">
        <color auto="1"/>
      </top>
      <bottom/>
      <diagonal/>
    </border>
    <border>
      <left/>
      <right/>
      <top style="medium">
        <color auto="1"/>
      </top>
      <bottom/>
      <diagonal/>
    </border>
  </borders>
  <cellStyleXfs count="1">
    <xf numFmtId="0" fontId="0" fillId="0" borderId="0"/>
  </cellStyleXfs>
  <cellXfs count="237">
    <xf numFmtId="0" fontId="0" fillId="0" borderId="0" xfId="0"/>
    <xf numFmtId="0" fontId="1" fillId="2" borderId="1" xfId="0" applyFont="1" applyFill="1" applyBorder="1" applyAlignment="1">
      <alignment horizontal="center" wrapText="1"/>
    </xf>
    <xf numFmtId="0" fontId="0" fillId="0" borderId="0" xfId="0" applyFill="1"/>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xf numFmtId="0" fontId="7" fillId="0" borderId="0" xfId="0" applyFont="1" applyFill="1"/>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0" fillId="0" borderId="0" xfId="0" applyFont="1"/>
    <xf numFmtId="164" fontId="5" fillId="3" borderId="1" xfId="0" applyNumberFormat="1" applyFont="1" applyFill="1" applyBorder="1" applyAlignment="1">
      <alignment horizontal="left" vertical="center"/>
    </xf>
    <xf numFmtId="0" fontId="3" fillId="3" borderId="1" xfId="0" applyFont="1" applyFill="1" applyBorder="1" applyAlignment="1">
      <alignment horizontal="left" vertical="center" wrapText="1"/>
    </xf>
    <xf numFmtId="165" fontId="11" fillId="3" borderId="1" xfId="0" applyNumberFormat="1" applyFont="1" applyFill="1" applyBorder="1" applyAlignment="1">
      <alignment horizontal="center" vertical="center"/>
    </xf>
    <xf numFmtId="0" fontId="12" fillId="0" borderId="0" xfId="0" applyFont="1" applyAlignment="1">
      <alignment vertical="center"/>
    </xf>
    <xf numFmtId="0" fontId="12" fillId="0" borderId="0" xfId="0" applyFont="1"/>
    <xf numFmtId="165" fontId="12" fillId="0" borderId="0" xfId="0" applyNumberFormat="1" applyFont="1" applyAlignment="1">
      <alignment horizontal="center" vertical="center"/>
    </xf>
    <xf numFmtId="0" fontId="12" fillId="0" borderId="0" xfId="0" applyFont="1" applyAlignment="1">
      <alignment horizontal="center"/>
    </xf>
    <xf numFmtId="165" fontId="12" fillId="0" borderId="0" xfId="0" applyNumberFormat="1" applyFont="1" applyAlignment="1">
      <alignment horizontal="center"/>
    </xf>
    <xf numFmtId="0" fontId="11" fillId="0" borderId="0" xfId="0" applyFont="1"/>
    <xf numFmtId="0" fontId="8" fillId="0" borderId="0" xfId="0" applyFont="1"/>
    <xf numFmtId="165" fontId="11" fillId="0" borderId="0" xfId="0" applyNumberFormat="1" applyFont="1" applyAlignment="1">
      <alignment horizontal="center"/>
    </xf>
    <xf numFmtId="0" fontId="3" fillId="4" borderId="2" xfId="0" applyFont="1" applyFill="1" applyBorder="1" applyAlignment="1">
      <alignment horizontal="left" vertical="center" wrapText="1"/>
    </xf>
    <xf numFmtId="165" fontId="4" fillId="4" borderId="2" xfId="0" applyNumberFormat="1" applyFont="1" applyFill="1" applyBorder="1" applyAlignment="1">
      <alignment horizontal="right"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165" fontId="4" fillId="4" borderId="5" xfId="0" applyNumberFormat="1" applyFont="1" applyFill="1" applyBorder="1" applyAlignment="1">
      <alignment horizontal="right" vertical="center"/>
    </xf>
    <xf numFmtId="0" fontId="3" fillId="4" borderId="6" xfId="0" applyFont="1" applyFill="1" applyBorder="1" applyAlignment="1">
      <alignment horizontal="left" vertical="center" wrapText="1"/>
    </xf>
    <xf numFmtId="165" fontId="4" fillId="4" borderId="6" xfId="0" applyNumberFormat="1" applyFont="1" applyFill="1" applyBorder="1" applyAlignment="1">
      <alignment horizontal="right" vertical="center"/>
    </xf>
    <xf numFmtId="49" fontId="3" fillId="4" borderId="5" xfId="0" applyNumberFormat="1" applyFont="1" applyFill="1" applyBorder="1" applyAlignment="1">
      <alignment horizontal="left" vertical="center" wrapText="1"/>
    </xf>
    <xf numFmtId="49" fontId="3" fillId="4" borderId="6" xfId="0" applyNumberFormat="1" applyFont="1" applyFill="1" applyBorder="1" applyAlignment="1">
      <alignment horizontal="left" vertical="center" wrapText="1"/>
    </xf>
    <xf numFmtId="49" fontId="3" fillId="4" borderId="4" xfId="0" applyNumberFormat="1" applyFont="1" applyFill="1" applyBorder="1" applyAlignment="1">
      <alignment horizontal="left" vertical="center" wrapText="1"/>
    </xf>
    <xf numFmtId="49" fontId="3" fillId="4" borderId="7" xfId="0" applyNumberFormat="1" applyFont="1" applyFill="1" applyBorder="1" applyAlignment="1">
      <alignment horizontal="left" vertical="center" wrapText="1"/>
    </xf>
    <xf numFmtId="0" fontId="3" fillId="4" borderId="7" xfId="0" applyFont="1" applyFill="1" applyBorder="1" applyAlignment="1">
      <alignment horizontal="left" vertical="center" wrapText="1"/>
    </xf>
    <xf numFmtId="165" fontId="4" fillId="4" borderId="7" xfId="0" applyNumberFormat="1" applyFont="1" applyFill="1" applyBorder="1" applyAlignment="1">
      <alignment horizontal="right" vertical="center"/>
    </xf>
    <xf numFmtId="49" fontId="3" fillId="4" borderId="2" xfId="0" applyNumberFormat="1" applyFont="1" applyFill="1" applyBorder="1" applyAlignment="1">
      <alignment horizontal="left" vertical="center" wrapText="1"/>
    </xf>
    <xf numFmtId="49" fontId="3" fillId="4" borderId="8" xfId="0" applyNumberFormat="1" applyFont="1" applyFill="1" applyBorder="1" applyAlignment="1">
      <alignment horizontal="left" vertical="center" wrapText="1"/>
    </xf>
    <xf numFmtId="0" fontId="3" fillId="4" borderId="8" xfId="0" applyFont="1" applyFill="1" applyBorder="1" applyAlignment="1">
      <alignment horizontal="left" vertical="center" wrapText="1"/>
    </xf>
    <xf numFmtId="165" fontId="4" fillId="4" borderId="8" xfId="0" applyNumberFormat="1" applyFont="1" applyFill="1" applyBorder="1" applyAlignment="1">
      <alignment horizontal="right" vertical="center"/>
    </xf>
    <xf numFmtId="49" fontId="3" fillId="4" borderId="9" xfId="0" applyNumberFormat="1" applyFont="1" applyFill="1" applyBorder="1" applyAlignment="1">
      <alignment horizontal="left" vertical="center" wrapText="1"/>
    </xf>
    <xf numFmtId="0" fontId="3" fillId="4" borderId="9" xfId="0" applyFont="1" applyFill="1" applyBorder="1" applyAlignment="1">
      <alignment horizontal="left" vertical="center" wrapText="1"/>
    </xf>
    <xf numFmtId="165" fontId="4" fillId="4" borderId="9" xfId="0" applyNumberFormat="1" applyFont="1" applyFill="1" applyBorder="1" applyAlignment="1">
      <alignment horizontal="right" vertical="center"/>
    </xf>
    <xf numFmtId="49" fontId="3" fillId="4" borderId="2" xfId="0" quotePrefix="1" applyNumberFormat="1" applyFont="1" applyFill="1" applyBorder="1" applyAlignment="1">
      <alignment horizontal="left" vertical="center" wrapText="1"/>
    </xf>
    <xf numFmtId="49" fontId="3" fillId="4" borderId="6" xfId="0" quotePrefix="1" applyNumberFormat="1" applyFont="1" applyFill="1" applyBorder="1" applyAlignment="1">
      <alignment horizontal="left" vertical="center" wrapText="1"/>
    </xf>
    <xf numFmtId="165" fontId="0" fillId="0" borderId="0" xfId="0" applyNumberFormat="1"/>
    <xf numFmtId="49" fontId="3" fillId="0" borderId="0" xfId="0" applyNumberFormat="1" applyFont="1" applyFill="1" applyBorder="1" applyAlignment="1">
      <alignment horizontal="left" vertical="center" wrapText="1"/>
    </xf>
    <xf numFmtId="165" fontId="3" fillId="0" borderId="0"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xf>
    <xf numFmtId="0" fontId="3" fillId="4" borderId="13" xfId="0" applyFont="1" applyFill="1" applyBorder="1" applyAlignment="1">
      <alignment horizontal="left" vertical="center" wrapText="1"/>
    </xf>
    <xf numFmtId="164" fontId="6" fillId="5" borderId="14" xfId="0" applyNumberFormat="1"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14" xfId="0" applyFont="1" applyFill="1" applyBorder="1" applyAlignment="1">
      <alignment horizontal="center" vertical="center" wrapText="1"/>
    </xf>
    <xf numFmtId="165" fontId="6" fillId="5" borderId="14" xfId="0" applyNumberFormat="1" applyFont="1" applyFill="1" applyBorder="1" applyAlignment="1">
      <alignment horizontal="center" vertical="center" wrapText="1"/>
    </xf>
    <xf numFmtId="165" fontId="6" fillId="5"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1" fillId="3" borderId="16" xfId="0" applyFont="1" applyFill="1" applyBorder="1" applyAlignment="1">
      <alignment horizontal="center" vertical="center" wrapText="1"/>
    </xf>
    <xf numFmtId="0" fontId="2" fillId="3" borderId="16" xfId="0" applyFont="1" applyFill="1" applyBorder="1" applyAlignment="1">
      <alignment horizontal="righ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 fillId="6" borderId="16" xfId="0" applyFont="1" applyFill="1" applyBorder="1" applyAlignment="1">
      <alignment horizontal="right" vertical="center" wrapText="1"/>
    </xf>
    <xf numFmtId="0" fontId="2" fillId="6" borderId="3" xfId="0" applyFont="1" applyFill="1" applyBorder="1" applyAlignment="1">
      <alignment horizontal="left" vertical="center" wrapText="1"/>
    </xf>
    <xf numFmtId="165" fontId="2" fillId="6" borderId="1" xfId="0" applyNumberFormat="1" applyFont="1" applyFill="1" applyBorder="1" applyAlignment="1">
      <alignment horizontal="center" vertical="center"/>
    </xf>
    <xf numFmtId="0" fontId="1" fillId="7" borderId="16" xfId="0" applyFont="1" applyFill="1" applyBorder="1" applyAlignment="1">
      <alignment horizontal="center" vertical="center" wrapText="1"/>
    </xf>
    <xf numFmtId="0" fontId="2" fillId="7" borderId="16" xfId="0" applyFont="1" applyFill="1" applyBorder="1" applyAlignment="1">
      <alignment horizontal="right" vertical="center" wrapText="1"/>
    </xf>
    <xf numFmtId="0" fontId="2" fillId="7" borderId="3" xfId="0" applyFont="1" applyFill="1" applyBorder="1" applyAlignment="1">
      <alignment horizontal="left" vertical="center" wrapText="1"/>
    </xf>
    <xf numFmtId="164" fontId="5" fillId="8" borderId="1" xfId="0" applyNumberFormat="1" applyFont="1" applyFill="1" applyBorder="1" applyAlignment="1">
      <alignment horizontal="left" vertical="center"/>
    </xf>
    <xf numFmtId="0" fontId="3" fillId="8" borderId="1" xfId="0" applyFont="1" applyFill="1" applyBorder="1" applyAlignment="1">
      <alignment horizontal="left" vertical="center" wrapText="1"/>
    </xf>
    <xf numFmtId="0" fontId="3" fillId="8" borderId="15" xfId="0" applyFont="1" applyFill="1" applyBorder="1" applyAlignment="1">
      <alignment horizontal="left" vertical="center" wrapText="1"/>
    </xf>
    <xf numFmtId="0" fontId="1" fillId="8" borderId="16" xfId="0" applyFont="1" applyFill="1" applyBorder="1" applyAlignment="1">
      <alignment horizontal="center" vertical="center" wrapText="1"/>
    </xf>
    <xf numFmtId="0" fontId="2" fillId="8" borderId="16" xfId="0" applyFont="1" applyFill="1" applyBorder="1" applyAlignment="1">
      <alignment horizontal="right" vertical="center" wrapText="1"/>
    </xf>
    <xf numFmtId="0" fontId="2" fillId="8" borderId="3" xfId="0" applyFont="1" applyFill="1" applyBorder="1" applyAlignment="1">
      <alignment horizontal="left" vertical="center" wrapText="1"/>
    </xf>
    <xf numFmtId="165" fontId="11" fillId="8" borderId="1" xfId="0" applyNumberFormat="1" applyFont="1" applyFill="1" applyBorder="1" applyAlignment="1">
      <alignment horizontal="center" vertical="center"/>
    </xf>
    <xf numFmtId="164" fontId="5" fillId="9" borderId="1" xfId="0" applyNumberFormat="1" applyFont="1" applyFill="1" applyBorder="1" applyAlignment="1">
      <alignment horizontal="left" vertical="center"/>
    </xf>
    <xf numFmtId="0" fontId="3" fillId="9" borderId="1"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1" fillId="9" borderId="16" xfId="0" applyFont="1" applyFill="1" applyBorder="1" applyAlignment="1">
      <alignment horizontal="center" vertical="center" wrapText="1"/>
    </xf>
    <xf numFmtId="0" fontId="2" fillId="9" borderId="16" xfId="0" applyFont="1" applyFill="1" applyBorder="1" applyAlignment="1">
      <alignment horizontal="right" vertical="center" wrapText="1"/>
    </xf>
    <xf numFmtId="0" fontId="2" fillId="9" borderId="3" xfId="0" applyFont="1" applyFill="1" applyBorder="1" applyAlignment="1">
      <alignment horizontal="left" vertical="center" wrapText="1"/>
    </xf>
    <xf numFmtId="165" fontId="11" fillId="9" borderId="1" xfId="0" applyNumberFormat="1" applyFont="1" applyFill="1" applyBorder="1" applyAlignment="1">
      <alignment horizontal="center" vertical="center"/>
    </xf>
    <xf numFmtId="164" fontId="5" fillId="7" borderId="1" xfId="0" applyNumberFormat="1" applyFont="1" applyFill="1" applyBorder="1" applyAlignment="1">
      <alignment horizontal="left" vertical="center"/>
    </xf>
    <xf numFmtId="0" fontId="3" fillId="7" borderId="1"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6" xfId="0" applyFont="1" applyFill="1" applyBorder="1" applyAlignment="1">
      <alignment horizontal="left" vertical="center" wrapText="1"/>
    </xf>
    <xf numFmtId="165" fontId="11" fillId="7" borderId="1" xfId="0" applyNumberFormat="1" applyFont="1" applyFill="1" applyBorder="1" applyAlignment="1">
      <alignment horizontal="center" vertical="center"/>
    </xf>
    <xf numFmtId="0" fontId="2" fillId="10" borderId="1" xfId="0" applyFont="1" applyFill="1" applyBorder="1" applyAlignment="1">
      <alignment horizontal="left" vertical="center"/>
    </xf>
    <xf numFmtId="0" fontId="1" fillId="10" borderId="1"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2" fillId="10" borderId="16" xfId="0" applyFont="1" applyFill="1" applyBorder="1" applyAlignment="1">
      <alignment horizontal="right" vertical="center" wrapText="1"/>
    </xf>
    <xf numFmtId="0" fontId="2" fillId="10" borderId="3" xfId="0" applyFont="1" applyFill="1" applyBorder="1" applyAlignment="1">
      <alignment horizontal="left" vertical="center" wrapText="1"/>
    </xf>
    <xf numFmtId="165" fontId="2" fillId="10" borderId="1" xfId="0" applyNumberFormat="1" applyFont="1" applyFill="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49" fontId="3" fillId="4" borderId="13" xfId="0" applyNumberFormat="1" applyFont="1" applyFill="1" applyBorder="1" applyAlignment="1">
      <alignment horizontal="left" vertical="center" wrapText="1"/>
    </xf>
    <xf numFmtId="165" fontId="4" fillId="4" borderId="13" xfId="0" applyNumberFormat="1" applyFont="1" applyFill="1" applyBorder="1" applyAlignment="1">
      <alignment horizontal="right" vertical="center"/>
    </xf>
    <xf numFmtId="49" fontId="3" fillId="4" borderId="18" xfId="0" applyNumberFormat="1" applyFont="1" applyFill="1" applyBorder="1" applyAlignment="1">
      <alignment horizontal="left" vertical="center" wrapText="1"/>
    </xf>
    <xf numFmtId="0" fontId="3" fillId="4" borderId="18" xfId="0" applyFont="1" applyFill="1" applyBorder="1" applyAlignment="1">
      <alignment horizontal="left" vertical="center" wrapText="1"/>
    </xf>
    <xf numFmtId="0" fontId="2" fillId="6" borderId="1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0" fillId="0" borderId="0" xfId="0" applyFill="1" applyBorder="1"/>
    <xf numFmtId="0" fontId="15" fillId="6" borderId="1" xfId="0" applyFont="1" applyFill="1" applyBorder="1" applyAlignment="1">
      <alignment horizontal="left" vertical="center"/>
    </xf>
    <xf numFmtId="165" fontId="15" fillId="6" borderId="21" xfId="0" applyNumberFormat="1" applyFont="1" applyFill="1" applyBorder="1" applyAlignment="1">
      <alignment horizontal="right" vertical="center"/>
    </xf>
    <xf numFmtId="165" fontId="14" fillId="6" borderId="23" xfId="0" applyNumberFormat="1" applyFont="1" applyFill="1" applyBorder="1" applyAlignment="1">
      <alignment horizontal="right" vertical="center"/>
    </xf>
    <xf numFmtId="165" fontId="14" fillId="6" borderId="26" xfId="0" applyNumberFormat="1" applyFont="1" applyFill="1" applyBorder="1" applyAlignment="1">
      <alignment horizontal="right" vertical="center"/>
    </xf>
    <xf numFmtId="0" fontId="16" fillId="0" borderId="27" xfId="0" applyFont="1" applyFill="1" applyBorder="1" applyAlignment="1">
      <alignment horizontal="right" vertical="center"/>
    </xf>
    <xf numFmtId="165" fontId="15" fillId="10" borderId="21" xfId="0" applyNumberFormat="1" applyFont="1" applyFill="1" applyBorder="1" applyAlignment="1">
      <alignment horizontal="right" vertical="center"/>
    </xf>
    <xf numFmtId="165" fontId="14" fillId="10" borderId="23" xfId="0" applyNumberFormat="1" applyFont="1" applyFill="1" applyBorder="1" applyAlignment="1">
      <alignment horizontal="right" vertical="center"/>
    </xf>
    <xf numFmtId="165" fontId="14" fillId="10" borderId="26" xfId="0" applyNumberFormat="1" applyFont="1" applyFill="1" applyBorder="1" applyAlignment="1">
      <alignment horizontal="right" vertical="center"/>
    </xf>
    <xf numFmtId="165" fontId="15" fillId="8" borderId="21" xfId="0" applyNumberFormat="1" applyFont="1" applyFill="1" applyBorder="1" applyAlignment="1">
      <alignment horizontal="right" vertical="center"/>
    </xf>
    <xf numFmtId="165" fontId="14" fillId="8" borderId="23" xfId="0" applyNumberFormat="1" applyFont="1" applyFill="1" applyBorder="1" applyAlignment="1">
      <alignment horizontal="right" vertical="center"/>
    </xf>
    <xf numFmtId="165" fontId="14" fillId="8" borderId="26" xfId="0" applyNumberFormat="1" applyFont="1" applyFill="1" applyBorder="1" applyAlignment="1">
      <alignment horizontal="right" vertical="center"/>
    </xf>
    <xf numFmtId="165" fontId="15" fillId="3" borderId="21" xfId="0" applyNumberFormat="1" applyFont="1" applyFill="1" applyBorder="1" applyAlignment="1">
      <alignment horizontal="right" vertical="center"/>
    </xf>
    <xf numFmtId="165" fontId="14" fillId="3" borderId="23" xfId="0" applyNumberFormat="1" applyFont="1" applyFill="1" applyBorder="1" applyAlignment="1">
      <alignment horizontal="right" vertical="center"/>
    </xf>
    <xf numFmtId="165" fontId="14" fillId="3" borderId="26" xfId="0" applyNumberFormat="1" applyFont="1" applyFill="1" applyBorder="1" applyAlignment="1">
      <alignment horizontal="right" vertical="center"/>
    </xf>
    <xf numFmtId="165" fontId="15" fillId="7" borderId="21" xfId="0" applyNumberFormat="1" applyFont="1" applyFill="1" applyBorder="1" applyAlignment="1">
      <alignment horizontal="right" vertical="center"/>
    </xf>
    <xf numFmtId="165" fontId="14" fillId="7" borderId="23" xfId="0" applyNumberFormat="1" applyFont="1" applyFill="1" applyBorder="1" applyAlignment="1">
      <alignment horizontal="right" vertical="center"/>
    </xf>
    <xf numFmtId="165" fontId="14" fillId="7" borderId="26" xfId="0" applyNumberFormat="1" applyFont="1" applyFill="1" applyBorder="1" applyAlignment="1">
      <alignment horizontal="right" vertical="center"/>
    </xf>
    <xf numFmtId="0" fontId="16" fillId="0" borderId="27" xfId="0" applyFont="1" applyFill="1" applyBorder="1" applyAlignment="1">
      <alignment horizontal="right" vertical="center" wrapText="1"/>
    </xf>
    <xf numFmtId="0" fontId="17" fillId="0" borderId="0" xfId="0" applyFont="1" applyFill="1" applyBorder="1" applyAlignment="1">
      <alignment horizontal="left" vertical="center"/>
    </xf>
    <xf numFmtId="0" fontId="15" fillId="6" borderId="22" xfId="0" applyFont="1" applyFill="1" applyBorder="1" applyAlignment="1">
      <alignment horizontal="right" vertical="center"/>
    </xf>
    <xf numFmtId="0" fontId="15" fillId="6" borderId="0" xfId="0" applyFont="1" applyFill="1" applyBorder="1" applyAlignment="1">
      <alignment vertical="center"/>
    </xf>
    <xf numFmtId="3" fontId="3" fillId="4" borderId="6"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2" fillId="0" borderId="17" xfId="0" applyFont="1" applyFill="1" applyBorder="1" applyAlignment="1">
      <alignment horizontal="left" vertical="center" wrapText="1"/>
    </xf>
    <xf numFmtId="3" fontId="6" fillId="5" borderId="14"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17" xfId="0" applyFill="1" applyBorder="1"/>
    <xf numFmtId="3" fontId="3" fillId="4" borderId="13" xfId="0" applyNumberFormat="1" applyFont="1" applyFill="1" applyBorder="1" applyAlignment="1">
      <alignment horizontal="center" vertical="center" wrapText="1"/>
    </xf>
    <xf numFmtId="3" fontId="3" fillId="4" borderId="18" xfId="0" applyNumberFormat="1" applyFont="1" applyFill="1" applyBorder="1" applyAlignment="1">
      <alignment horizontal="center" vertical="center" wrapText="1"/>
    </xf>
    <xf numFmtId="3" fontId="3" fillId="4" borderId="4" xfId="0" applyNumberFormat="1" applyFont="1" applyFill="1" applyBorder="1" applyAlignment="1">
      <alignment horizontal="center" vertical="center" wrapText="1"/>
    </xf>
    <xf numFmtId="49" fontId="3" fillId="4" borderId="29" xfId="0" quotePrefix="1" applyNumberFormat="1" applyFont="1" applyFill="1" applyBorder="1" applyAlignment="1">
      <alignment horizontal="left" vertical="center" wrapText="1"/>
    </xf>
    <xf numFmtId="49" fontId="3" fillId="4" borderId="30" xfId="0" quotePrefix="1" applyNumberFormat="1" applyFont="1" applyFill="1" applyBorder="1" applyAlignment="1">
      <alignment horizontal="left" vertical="center" wrapText="1"/>
    </xf>
    <xf numFmtId="0" fontId="15" fillId="6" borderId="20" xfId="0" applyFont="1" applyFill="1" applyBorder="1" applyAlignment="1">
      <alignment horizontal="right" vertical="center"/>
    </xf>
    <xf numFmtId="0" fontId="15" fillId="6" borderId="19" xfId="0" applyFont="1" applyFill="1" applyBorder="1" applyAlignment="1">
      <alignment horizontal="right" vertical="center"/>
    </xf>
    <xf numFmtId="0" fontId="15" fillId="6" borderId="22" xfId="0" applyFont="1" applyFill="1" applyBorder="1" applyAlignment="1">
      <alignment horizontal="right" vertical="center"/>
    </xf>
    <xf numFmtId="0" fontId="15" fillId="6" borderId="0" xfId="0" applyFont="1" applyFill="1" applyBorder="1" applyAlignment="1">
      <alignment horizontal="right" vertical="center"/>
    </xf>
    <xf numFmtId="164" fontId="16" fillId="0" borderId="0" xfId="0" applyNumberFormat="1" applyFont="1" applyFill="1" applyBorder="1" applyAlignment="1">
      <alignment horizontal="right" vertical="center" wrapText="1"/>
    </xf>
    <xf numFmtId="0" fontId="15" fillId="8" borderId="20" xfId="0" applyFont="1" applyFill="1" applyBorder="1" applyAlignment="1">
      <alignment horizontal="right" vertical="center"/>
    </xf>
    <xf numFmtId="0" fontId="15" fillId="8" borderId="19" xfId="0" applyFont="1" applyFill="1" applyBorder="1" applyAlignment="1">
      <alignment horizontal="right" vertical="center"/>
    </xf>
    <xf numFmtId="0" fontId="15" fillId="8" borderId="22" xfId="0" applyFont="1" applyFill="1" applyBorder="1" applyAlignment="1">
      <alignment horizontal="right" vertical="center"/>
    </xf>
    <xf numFmtId="0" fontId="15" fillId="8" borderId="0" xfId="0" applyFont="1" applyFill="1" applyBorder="1" applyAlignment="1">
      <alignment horizontal="right" vertical="center"/>
    </xf>
    <xf numFmtId="0" fontId="15" fillId="8" borderId="24" xfId="0" applyFont="1" applyFill="1" applyBorder="1" applyAlignment="1">
      <alignment horizontal="right" vertical="center"/>
    </xf>
    <xf numFmtId="0" fontId="15" fillId="8" borderId="25" xfId="0" applyFont="1" applyFill="1" applyBorder="1" applyAlignment="1">
      <alignment horizontal="right" vertical="center"/>
    </xf>
    <xf numFmtId="0" fontId="2" fillId="0" borderId="19" xfId="0" applyFont="1" applyFill="1" applyBorder="1" applyAlignment="1">
      <alignment horizontal="left" vertical="center" wrapText="1"/>
    </xf>
    <xf numFmtId="49" fontId="3" fillId="4" borderId="10" xfId="0" quotePrefix="1" applyNumberFormat="1" applyFont="1" applyFill="1" applyBorder="1" applyAlignment="1">
      <alignment horizontal="left" vertical="center" wrapText="1"/>
    </xf>
    <xf numFmtId="49" fontId="3" fillId="4" borderId="11" xfId="0" quotePrefix="1" applyNumberFormat="1" applyFont="1" applyFill="1" applyBorder="1" applyAlignment="1">
      <alignment horizontal="left" vertical="center" wrapText="1"/>
    </xf>
    <xf numFmtId="49" fontId="3" fillId="4" borderId="12" xfId="0" quotePrefix="1" applyNumberFormat="1" applyFont="1" applyFill="1" applyBorder="1" applyAlignment="1">
      <alignment horizontal="left" vertical="center" wrapText="1"/>
    </xf>
    <xf numFmtId="0" fontId="6" fillId="0" borderId="28" xfId="0" applyFont="1" applyFill="1" applyBorder="1" applyAlignment="1" applyProtection="1">
      <alignment horizontal="left" vertical="center" wrapText="1"/>
      <protection locked="0"/>
    </xf>
    <xf numFmtId="165" fontId="6" fillId="0" borderId="28" xfId="0" applyNumberFormat="1" applyFont="1" applyFill="1" applyBorder="1" applyAlignment="1" applyProtection="1">
      <alignment horizontal="left" vertical="center" wrapText="1"/>
      <protection locked="0"/>
    </xf>
    <xf numFmtId="0" fontId="15" fillId="3" borderId="20" xfId="0" applyFont="1" applyFill="1" applyBorder="1" applyAlignment="1">
      <alignment horizontal="right" vertical="center"/>
    </xf>
    <xf numFmtId="0" fontId="15" fillId="3" borderId="19" xfId="0" applyFont="1" applyFill="1" applyBorder="1" applyAlignment="1">
      <alignment horizontal="right" vertical="center"/>
    </xf>
    <xf numFmtId="0" fontId="15" fillId="3" borderId="22" xfId="0" applyFont="1" applyFill="1" applyBorder="1" applyAlignment="1">
      <alignment horizontal="right" vertical="center"/>
    </xf>
    <xf numFmtId="0" fontId="15" fillId="3" borderId="0" xfId="0" applyFont="1" applyFill="1" applyBorder="1" applyAlignment="1">
      <alignment horizontal="right" vertical="center"/>
    </xf>
    <xf numFmtId="0" fontId="15" fillId="7" borderId="20" xfId="0" applyFont="1" applyFill="1" applyBorder="1" applyAlignment="1">
      <alignment horizontal="right" vertical="center"/>
    </xf>
    <xf numFmtId="0" fontId="15" fillId="7" borderId="19" xfId="0" applyFont="1" applyFill="1" applyBorder="1" applyAlignment="1">
      <alignment horizontal="right" vertical="center"/>
    </xf>
    <xf numFmtId="0" fontId="15" fillId="7" borderId="22" xfId="0" applyFont="1" applyFill="1" applyBorder="1" applyAlignment="1">
      <alignment horizontal="right" vertical="center"/>
    </xf>
    <xf numFmtId="0" fontId="15" fillId="7" borderId="0" xfId="0" applyFont="1" applyFill="1" applyBorder="1" applyAlignment="1">
      <alignment horizontal="right" vertical="center"/>
    </xf>
    <xf numFmtId="0" fontId="15" fillId="10" borderId="20" xfId="0" applyFont="1" applyFill="1" applyBorder="1" applyAlignment="1">
      <alignment horizontal="right" vertical="center"/>
    </xf>
    <xf numFmtId="0" fontId="15" fillId="10" borderId="19" xfId="0" applyFont="1" applyFill="1" applyBorder="1" applyAlignment="1">
      <alignment horizontal="right" vertical="center"/>
    </xf>
    <xf numFmtId="0" fontId="15" fillId="10" borderId="22" xfId="0" applyFont="1" applyFill="1" applyBorder="1" applyAlignment="1">
      <alignment horizontal="right" vertical="center"/>
    </xf>
    <xf numFmtId="0" fontId="15" fillId="10" borderId="0" xfId="0" applyFont="1" applyFill="1" applyBorder="1" applyAlignment="1">
      <alignment horizontal="right" vertical="center"/>
    </xf>
    <xf numFmtId="165" fontId="6" fillId="0" borderId="11" xfId="0" applyNumberFormat="1"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165" fontId="6" fillId="0" borderId="27" xfId="0" applyNumberFormat="1" applyFont="1" applyFill="1" applyBorder="1" applyAlignment="1" applyProtection="1">
      <alignment horizontal="left" vertical="center" wrapText="1"/>
      <protection locked="0"/>
    </xf>
    <xf numFmtId="49" fontId="3" fillId="0" borderId="10" xfId="0" quotePrefix="1" applyNumberFormat="1" applyFont="1" applyFill="1" applyBorder="1" applyAlignment="1">
      <alignment horizontal="left" vertical="center" wrapText="1"/>
    </xf>
    <xf numFmtId="49" fontId="3" fillId="0" borderId="11" xfId="0" quotePrefix="1" applyNumberFormat="1" applyFont="1" applyFill="1" applyBorder="1" applyAlignment="1">
      <alignment horizontal="left" vertical="center" wrapText="1"/>
    </xf>
    <xf numFmtId="0" fontId="15" fillId="7" borderId="24" xfId="0" applyFont="1" applyFill="1" applyBorder="1" applyAlignment="1">
      <alignment horizontal="right" vertical="center"/>
    </xf>
    <xf numFmtId="0" fontId="15" fillId="7" borderId="25" xfId="0" applyFont="1" applyFill="1" applyBorder="1" applyAlignment="1">
      <alignment horizontal="right" vertical="center"/>
    </xf>
    <xf numFmtId="0" fontId="15" fillId="6" borderId="24" xfId="0" applyFont="1" applyFill="1" applyBorder="1" applyAlignment="1">
      <alignment horizontal="right" vertical="center"/>
    </xf>
    <xf numFmtId="0" fontId="15" fillId="6" borderId="25" xfId="0" applyFont="1" applyFill="1" applyBorder="1" applyAlignment="1">
      <alignment horizontal="right" vertical="center"/>
    </xf>
    <xf numFmtId="0" fontId="15" fillId="10" borderId="24" xfId="0" applyFont="1" applyFill="1" applyBorder="1" applyAlignment="1">
      <alignment horizontal="right" vertical="center"/>
    </xf>
    <xf numFmtId="0" fontId="15" fillId="10" borderId="25" xfId="0" applyFont="1" applyFill="1" applyBorder="1" applyAlignment="1">
      <alignment horizontal="right" vertical="center"/>
    </xf>
    <xf numFmtId="0" fontId="15" fillId="3" borderId="24" xfId="0" applyFont="1" applyFill="1" applyBorder="1" applyAlignment="1">
      <alignment horizontal="right" vertical="center"/>
    </xf>
    <xf numFmtId="0" fontId="15" fillId="3" borderId="25" xfId="0" applyFont="1" applyFill="1" applyBorder="1" applyAlignment="1">
      <alignment horizontal="right" vertical="center"/>
    </xf>
    <xf numFmtId="0" fontId="3" fillId="11" borderId="6" xfId="0" applyFont="1" applyFill="1" applyBorder="1" applyAlignment="1" applyProtection="1">
      <alignment horizontal="center" vertical="center" wrapText="1"/>
    </xf>
    <xf numFmtId="165" fontId="3" fillId="11" borderId="6" xfId="0" applyNumberFormat="1" applyFont="1" applyFill="1" applyBorder="1" applyAlignment="1" applyProtection="1">
      <alignment horizontal="right" vertical="center" wrapText="1"/>
    </xf>
    <xf numFmtId="166" fontId="3" fillId="4" borderId="6" xfId="0" applyNumberFormat="1" applyFont="1" applyFill="1" applyBorder="1" applyAlignment="1" applyProtection="1">
      <alignment horizontal="right" vertical="center" wrapText="1"/>
    </xf>
    <xf numFmtId="0" fontId="3" fillId="11" borderId="7" xfId="0" applyFont="1" applyFill="1" applyBorder="1" applyAlignment="1" applyProtection="1">
      <alignment horizontal="center" vertical="center" wrapText="1"/>
    </xf>
    <xf numFmtId="165" fontId="3" fillId="11" borderId="7" xfId="0" applyNumberFormat="1" applyFont="1" applyFill="1" applyBorder="1" applyAlignment="1" applyProtection="1">
      <alignment horizontal="right" vertical="center" wrapText="1"/>
    </xf>
    <xf numFmtId="166" fontId="3" fillId="4" borderId="7" xfId="0" applyNumberFormat="1" applyFont="1" applyFill="1" applyBorder="1" applyAlignment="1" applyProtection="1">
      <alignment horizontal="right" vertical="center" wrapText="1"/>
    </xf>
    <xf numFmtId="0" fontId="3" fillId="11" borderId="2" xfId="0" applyFont="1" applyFill="1" applyBorder="1" applyAlignment="1" applyProtection="1">
      <alignment horizontal="center" vertical="center" wrapText="1"/>
    </xf>
    <xf numFmtId="165" fontId="3" fillId="11" borderId="2" xfId="0" applyNumberFormat="1" applyFont="1" applyFill="1" applyBorder="1" applyAlignment="1" applyProtection="1">
      <alignment horizontal="right" vertical="center" wrapText="1"/>
    </xf>
    <xf numFmtId="166" fontId="3" fillId="4" borderId="2" xfId="0" applyNumberFormat="1" applyFont="1" applyFill="1" applyBorder="1" applyAlignment="1" applyProtection="1">
      <alignment horizontal="right" vertical="center" wrapText="1"/>
    </xf>
    <xf numFmtId="0" fontId="3" fillId="11" borderId="8" xfId="0" applyFont="1" applyFill="1" applyBorder="1" applyAlignment="1" applyProtection="1">
      <alignment horizontal="center" vertical="center" wrapText="1"/>
    </xf>
    <xf numFmtId="165" fontId="3" fillId="11" borderId="8" xfId="0" applyNumberFormat="1" applyFont="1" applyFill="1" applyBorder="1" applyAlignment="1" applyProtection="1">
      <alignment horizontal="right" vertical="center" wrapText="1"/>
    </xf>
    <xf numFmtId="166" fontId="3" fillId="4" borderId="8" xfId="0" applyNumberFormat="1" applyFont="1" applyFill="1" applyBorder="1" applyAlignment="1" applyProtection="1">
      <alignment horizontal="right" vertical="center" wrapText="1"/>
    </xf>
    <xf numFmtId="0" fontId="3" fillId="11" borderId="5" xfId="0" applyFont="1" applyFill="1" applyBorder="1" applyAlignment="1" applyProtection="1">
      <alignment horizontal="center" vertical="center" wrapText="1"/>
    </xf>
    <xf numFmtId="165" fontId="3" fillId="11" borderId="5" xfId="0" applyNumberFormat="1" applyFont="1" applyFill="1" applyBorder="1" applyAlignment="1" applyProtection="1">
      <alignment horizontal="right" vertical="center" wrapText="1"/>
    </xf>
    <xf numFmtId="166" fontId="3" fillId="4" borderId="5" xfId="0" applyNumberFormat="1" applyFont="1" applyFill="1" applyBorder="1" applyAlignment="1" applyProtection="1">
      <alignment horizontal="right" vertical="center" wrapText="1"/>
    </xf>
    <xf numFmtId="0" fontId="3" fillId="11" borderId="9" xfId="0" applyFont="1" applyFill="1" applyBorder="1" applyAlignment="1" applyProtection="1">
      <alignment horizontal="center" vertical="center" wrapText="1"/>
    </xf>
    <xf numFmtId="165" fontId="3" fillId="11" borderId="9" xfId="0" applyNumberFormat="1" applyFont="1" applyFill="1" applyBorder="1" applyAlignment="1" applyProtection="1">
      <alignment horizontal="right" vertical="center" wrapText="1"/>
    </xf>
    <xf numFmtId="166" fontId="3" fillId="4" borderId="9" xfId="0" applyNumberFormat="1" applyFont="1" applyFill="1" applyBorder="1" applyAlignment="1" applyProtection="1">
      <alignment horizontal="right" vertical="center" wrapText="1"/>
    </xf>
    <xf numFmtId="165" fontId="4" fillId="4" borderId="6" xfId="0" applyNumberFormat="1" applyFont="1" applyFill="1" applyBorder="1" applyAlignment="1" applyProtection="1">
      <alignment horizontal="right" vertical="center"/>
    </xf>
    <xf numFmtId="165" fontId="4" fillId="4" borderId="2" xfId="0" applyNumberFormat="1" applyFont="1" applyFill="1" applyBorder="1" applyAlignment="1" applyProtection="1">
      <alignment horizontal="right" vertical="center"/>
    </xf>
    <xf numFmtId="165" fontId="4" fillId="4" borderId="8" xfId="0" applyNumberFormat="1" applyFont="1" applyFill="1" applyBorder="1" applyAlignment="1" applyProtection="1">
      <alignment horizontal="right" vertical="center"/>
    </xf>
    <xf numFmtId="165" fontId="4" fillId="4" borderId="5" xfId="0" applyNumberFormat="1" applyFont="1" applyFill="1" applyBorder="1" applyAlignment="1" applyProtection="1">
      <alignment horizontal="right" vertical="center"/>
    </xf>
    <xf numFmtId="165" fontId="3" fillId="4" borderId="6" xfId="0" applyNumberFormat="1" applyFont="1" applyFill="1" applyBorder="1" applyAlignment="1" applyProtection="1">
      <alignment horizontal="right" vertical="center" wrapText="1"/>
    </xf>
    <xf numFmtId="165" fontId="3" fillId="4" borderId="7" xfId="0" applyNumberFormat="1" applyFont="1" applyFill="1" applyBorder="1" applyAlignment="1" applyProtection="1">
      <alignment horizontal="right" vertical="center" wrapText="1"/>
    </xf>
    <xf numFmtId="165" fontId="3" fillId="4" borderId="2" xfId="0" applyNumberFormat="1" applyFont="1" applyFill="1" applyBorder="1" applyAlignment="1" applyProtection="1">
      <alignment horizontal="right" vertical="center" wrapText="1"/>
    </xf>
    <xf numFmtId="0" fontId="3" fillId="11" borderId="13" xfId="0" applyFont="1" applyFill="1" applyBorder="1" applyAlignment="1" applyProtection="1">
      <alignment horizontal="center" vertical="center" wrapText="1"/>
    </xf>
    <xf numFmtId="165" fontId="3" fillId="11" borderId="13" xfId="0" applyNumberFormat="1" applyFont="1" applyFill="1" applyBorder="1" applyAlignment="1" applyProtection="1">
      <alignment horizontal="right" vertical="center" wrapText="1"/>
    </xf>
    <xf numFmtId="165" fontId="3" fillId="4" borderId="13" xfId="0" applyNumberFormat="1" applyFont="1" applyFill="1" applyBorder="1" applyAlignment="1" applyProtection="1">
      <alignment horizontal="right" vertical="center" wrapText="1"/>
    </xf>
    <xf numFmtId="165" fontId="3" fillId="4" borderId="5" xfId="0" applyNumberFormat="1" applyFont="1" applyFill="1" applyBorder="1" applyAlignment="1" applyProtection="1">
      <alignment horizontal="right" vertical="center" wrapText="1"/>
    </xf>
    <xf numFmtId="0" fontId="3" fillId="11" borderId="18" xfId="0" applyFont="1" applyFill="1" applyBorder="1" applyAlignment="1" applyProtection="1">
      <alignment horizontal="center" vertical="center" wrapText="1"/>
    </xf>
    <xf numFmtId="165" fontId="3" fillId="11" borderId="18" xfId="0" applyNumberFormat="1" applyFont="1" applyFill="1" applyBorder="1" applyAlignment="1" applyProtection="1">
      <alignment horizontal="right" vertical="center" wrapText="1"/>
    </xf>
    <xf numFmtId="165" fontId="3" fillId="4" borderId="18" xfId="0" applyNumberFormat="1" applyFont="1" applyFill="1" applyBorder="1" applyAlignment="1" applyProtection="1">
      <alignment horizontal="right" vertical="center" wrapText="1"/>
    </xf>
    <xf numFmtId="165" fontId="3" fillId="4" borderId="8" xfId="0" applyNumberFormat="1" applyFont="1" applyFill="1" applyBorder="1" applyAlignment="1" applyProtection="1">
      <alignment horizontal="right" vertical="center" wrapText="1"/>
    </xf>
    <xf numFmtId="165" fontId="4" fillId="4" borderId="7" xfId="0" applyNumberFormat="1" applyFont="1" applyFill="1" applyBorder="1" applyAlignment="1" applyProtection="1">
      <alignment horizontal="right" vertical="center"/>
    </xf>
    <xf numFmtId="165" fontId="4" fillId="4" borderId="13" xfId="0" applyNumberFormat="1" applyFont="1" applyFill="1" applyBorder="1" applyAlignment="1" applyProtection="1">
      <alignment horizontal="right" vertical="center"/>
    </xf>
    <xf numFmtId="165" fontId="4" fillId="4" borderId="18" xfId="0" applyNumberFormat="1" applyFont="1" applyFill="1" applyBorder="1" applyAlignment="1" applyProtection="1">
      <alignment horizontal="right" vertical="center"/>
    </xf>
    <xf numFmtId="0" fontId="3" fillId="11" borderId="4" xfId="0" applyFont="1" applyFill="1" applyBorder="1" applyAlignment="1" applyProtection="1">
      <alignment horizontal="center" vertical="center" wrapText="1"/>
    </xf>
    <xf numFmtId="165" fontId="3" fillId="11" borderId="4" xfId="0" applyNumberFormat="1" applyFont="1" applyFill="1" applyBorder="1" applyAlignment="1" applyProtection="1">
      <alignment horizontal="right" vertical="center" wrapText="1"/>
    </xf>
    <xf numFmtId="165" fontId="3" fillId="4" borderId="4" xfId="0" applyNumberFormat="1" applyFont="1" applyFill="1" applyBorder="1" applyAlignment="1" applyProtection="1">
      <alignment horizontal="right" vertical="center" wrapText="1"/>
    </xf>
    <xf numFmtId="165" fontId="4" fillId="4" borderId="4" xfId="0" applyNumberFormat="1" applyFont="1" applyFill="1" applyBorder="1" applyAlignment="1" applyProtection="1">
      <alignment horizontal="right" vertical="center"/>
    </xf>
    <xf numFmtId="0" fontId="14" fillId="0" borderId="17" xfId="0" applyFont="1" applyBorder="1" applyAlignment="1">
      <alignment horizontal="center" vertical="top"/>
    </xf>
  </cellXfs>
  <cellStyles count="1">
    <cellStyle name="Normal" xfId="0" builtinId="0"/>
  </cellStyles>
  <dxfs count="3">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4"/>
  <sheetViews>
    <sheetView tabSelected="1" view="pageBreakPreview" topLeftCell="A13" zoomScaleNormal="100" zoomScaleSheetLayoutView="100" workbookViewId="0">
      <selection activeCell="L156" sqref="L156"/>
    </sheetView>
  </sheetViews>
  <sheetFormatPr defaultRowHeight="15" x14ac:dyDescent="0.25"/>
  <cols>
    <col min="1" max="1" width="5.42578125" customWidth="1"/>
    <col min="2" max="4" width="10.42578125" customWidth="1"/>
    <col min="5" max="5" width="33.7109375" customWidth="1"/>
    <col min="6" max="6" width="10.28515625" style="96" customWidth="1"/>
    <col min="7" max="7" width="41.85546875" customWidth="1"/>
    <col min="8" max="8" width="11.5703125" style="96" customWidth="1"/>
    <col min="9" max="10" width="11.28515625" customWidth="1"/>
    <col min="11" max="11" width="11.5703125" style="96" customWidth="1"/>
    <col min="12" max="12" width="16" style="5" customWidth="1"/>
    <col min="13" max="13" width="9.7109375" bestFit="1" customWidth="1"/>
    <col min="14" max="14" width="9.7109375" style="96" customWidth="1"/>
  </cols>
  <sheetData>
    <row r="1" spans="1:14" ht="27" customHeight="1" thickBot="1" x14ac:dyDescent="0.3">
      <c r="A1" s="236" t="s">
        <v>233</v>
      </c>
      <c r="B1" s="236"/>
      <c r="C1" s="236"/>
      <c r="D1" s="236"/>
      <c r="E1" s="236"/>
      <c r="F1" s="236"/>
      <c r="G1" s="236"/>
      <c r="H1" s="236"/>
      <c r="I1" s="236"/>
      <c r="J1" s="236"/>
      <c r="K1" s="236"/>
      <c r="L1" s="236"/>
      <c r="N1"/>
    </row>
    <row r="2" spans="1:14" s="2" customFormat="1" ht="20.100000000000001" customHeight="1" thickBot="1" x14ac:dyDescent="0.3">
      <c r="A2" s="117" t="s">
        <v>197</v>
      </c>
      <c r="B2" s="59"/>
      <c r="C2" s="59"/>
      <c r="D2" s="60"/>
      <c r="E2" s="61"/>
      <c r="F2" s="101"/>
      <c r="G2" s="62"/>
      <c r="H2" s="62"/>
      <c r="I2" s="62"/>
      <c r="J2" s="62">
        <f>COUNTA(A4:A20)</f>
        <v>17</v>
      </c>
      <c r="K2" s="63" t="s">
        <v>108</v>
      </c>
      <c r="L2" s="64">
        <f>SUM(L4:L20)</f>
        <v>0</v>
      </c>
      <c r="N2" s="144"/>
    </row>
    <row r="3" spans="1:14" ht="39.75" thickBot="1" x14ac:dyDescent="0.3">
      <c r="A3" s="1" t="s">
        <v>1</v>
      </c>
      <c r="B3" s="1" t="s">
        <v>0</v>
      </c>
      <c r="C3" s="1" t="s">
        <v>67</v>
      </c>
      <c r="D3" s="1" t="s">
        <v>19</v>
      </c>
      <c r="E3" s="1" t="s">
        <v>62</v>
      </c>
      <c r="F3" s="1" t="s">
        <v>193</v>
      </c>
      <c r="G3" s="1" t="s">
        <v>192</v>
      </c>
      <c r="H3" s="1" t="s">
        <v>191</v>
      </c>
      <c r="I3" s="1" t="s">
        <v>214</v>
      </c>
      <c r="J3" s="1" t="s">
        <v>195</v>
      </c>
      <c r="K3" s="1" t="s">
        <v>217</v>
      </c>
      <c r="L3" s="1" t="s">
        <v>218</v>
      </c>
      <c r="M3" s="1" t="s">
        <v>216</v>
      </c>
      <c r="N3" s="1" t="s">
        <v>215</v>
      </c>
    </row>
    <row r="4" spans="1:14" s="2" customFormat="1" ht="27.6" customHeight="1" x14ac:dyDescent="0.25">
      <c r="A4" s="29" t="s">
        <v>109</v>
      </c>
      <c r="B4" s="26" t="s">
        <v>20</v>
      </c>
      <c r="C4" s="26">
        <v>20</v>
      </c>
      <c r="D4" s="26" t="s">
        <v>25</v>
      </c>
      <c r="E4" s="26" t="s">
        <v>63</v>
      </c>
      <c r="F4" s="58">
        <v>500</v>
      </c>
      <c r="G4" s="196"/>
      <c r="H4" s="196"/>
      <c r="I4" s="197"/>
      <c r="J4" s="198" t="str">
        <f>IF(ISBLANK(H4),"",IF(ISBLANK(I4),"",I4/H4))</f>
        <v/>
      </c>
      <c r="K4" s="58">
        <v>5000</v>
      </c>
      <c r="L4" s="27" t="str">
        <f t="shared" ref="L4:L20" si="0">IF(ISBLANK(I4),"",I4*K4)</f>
        <v/>
      </c>
      <c r="M4" s="138">
        <f>N4*0.25</f>
        <v>15000</v>
      </c>
      <c r="N4" s="138">
        <v>60000</v>
      </c>
    </row>
    <row r="5" spans="1:14" s="2" customFormat="1" ht="27.6" customHeight="1" x14ac:dyDescent="0.25">
      <c r="A5" s="31" t="s">
        <v>110</v>
      </c>
      <c r="B5" s="32" t="s">
        <v>21</v>
      </c>
      <c r="C5" s="32">
        <v>20</v>
      </c>
      <c r="D5" s="32" t="s">
        <v>25</v>
      </c>
      <c r="E5" s="26" t="s">
        <v>63</v>
      </c>
      <c r="F5" s="102">
        <v>500</v>
      </c>
      <c r="G5" s="199"/>
      <c r="H5" s="199"/>
      <c r="I5" s="200"/>
      <c r="J5" s="201" t="str">
        <f t="shared" ref="J5:J20" si="1">IF(ISBLANK(H5),"",IF(ISBLANK(I5),"",I5/H5))</f>
        <v/>
      </c>
      <c r="K5" s="102">
        <v>250</v>
      </c>
      <c r="L5" s="33" t="str">
        <f t="shared" si="0"/>
        <v/>
      </c>
      <c r="M5" s="139">
        <f t="shared" ref="M5:M19" si="2">N5*0.25</f>
        <v>625</v>
      </c>
      <c r="N5" s="139">
        <v>2500</v>
      </c>
    </row>
    <row r="6" spans="1:14" s="2" customFormat="1" ht="27.6" customHeight="1" thickBot="1" x14ac:dyDescent="0.3">
      <c r="A6" s="34" t="s">
        <v>111</v>
      </c>
      <c r="B6" s="21" t="s">
        <v>22</v>
      </c>
      <c r="C6" s="21">
        <v>20</v>
      </c>
      <c r="D6" s="21" t="s">
        <v>25</v>
      </c>
      <c r="E6" s="26" t="s">
        <v>63</v>
      </c>
      <c r="F6" s="103">
        <v>500</v>
      </c>
      <c r="G6" s="202"/>
      <c r="H6" s="202"/>
      <c r="I6" s="203"/>
      <c r="J6" s="204" t="str">
        <f t="shared" si="1"/>
        <v/>
      </c>
      <c r="K6" s="103">
        <v>150</v>
      </c>
      <c r="L6" s="22" t="str">
        <f t="shared" si="0"/>
        <v/>
      </c>
      <c r="M6" s="140">
        <f t="shared" si="2"/>
        <v>375</v>
      </c>
      <c r="N6" s="140">
        <v>1500</v>
      </c>
    </row>
    <row r="7" spans="1:14" s="9" customFormat="1" ht="27.6" customHeight="1" thickTop="1" x14ac:dyDescent="0.25">
      <c r="A7" s="35" t="s">
        <v>112</v>
      </c>
      <c r="B7" s="36" t="s">
        <v>20</v>
      </c>
      <c r="C7" s="36">
        <v>24</v>
      </c>
      <c r="D7" s="36" t="s">
        <v>25</v>
      </c>
      <c r="E7" s="36" t="s">
        <v>64</v>
      </c>
      <c r="F7" s="104">
        <v>500</v>
      </c>
      <c r="G7" s="205"/>
      <c r="H7" s="205"/>
      <c r="I7" s="206"/>
      <c r="J7" s="207" t="str">
        <f t="shared" si="1"/>
        <v/>
      </c>
      <c r="K7" s="104">
        <v>400</v>
      </c>
      <c r="L7" s="37" t="str">
        <f t="shared" si="0"/>
        <v/>
      </c>
      <c r="M7" s="141">
        <v>1500</v>
      </c>
      <c r="N7" s="141">
        <v>4000</v>
      </c>
    </row>
    <row r="8" spans="1:14" s="2" customFormat="1" ht="27.6" customHeight="1" x14ac:dyDescent="0.25">
      <c r="A8" s="29" t="s">
        <v>113</v>
      </c>
      <c r="B8" s="26" t="s">
        <v>21</v>
      </c>
      <c r="C8" s="26">
        <v>24</v>
      </c>
      <c r="D8" s="26" t="s">
        <v>25</v>
      </c>
      <c r="E8" s="26" t="s">
        <v>64</v>
      </c>
      <c r="F8" s="58">
        <v>500</v>
      </c>
      <c r="G8" s="196"/>
      <c r="H8" s="196"/>
      <c r="I8" s="197"/>
      <c r="J8" s="198" t="str">
        <f t="shared" si="1"/>
        <v/>
      </c>
      <c r="K8" s="58">
        <v>5</v>
      </c>
      <c r="L8" s="27" t="str">
        <f t="shared" si="0"/>
        <v/>
      </c>
      <c r="M8" s="138">
        <v>15</v>
      </c>
      <c r="N8" s="138">
        <v>50</v>
      </c>
    </row>
    <row r="9" spans="1:14" s="2" customFormat="1" ht="27.6" customHeight="1" thickBot="1" x14ac:dyDescent="0.3">
      <c r="A9" s="34" t="s">
        <v>114</v>
      </c>
      <c r="B9" s="21" t="s">
        <v>22</v>
      </c>
      <c r="C9" s="21">
        <v>24</v>
      </c>
      <c r="D9" s="21" t="s">
        <v>25</v>
      </c>
      <c r="E9" s="21" t="s">
        <v>64</v>
      </c>
      <c r="F9" s="103">
        <v>500</v>
      </c>
      <c r="G9" s="202"/>
      <c r="H9" s="202"/>
      <c r="I9" s="203"/>
      <c r="J9" s="204" t="str">
        <f t="shared" si="1"/>
        <v/>
      </c>
      <c r="K9" s="103">
        <v>200</v>
      </c>
      <c r="L9" s="22" t="str">
        <f t="shared" si="0"/>
        <v/>
      </c>
      <c r="M9" s="140">
        <f t="shared" si="2"/>
        <v>500</v>
      </c>
      <c r="N9" s="140">
        <v>2000</v>
      </c>
    </row>
    <row r="10" spans="1:14" s="2" customFormat="1" ht="27.6" customHeight="1" thickTop="1" x14ac:dyDescent="0.25">
      <c r="A10" s="29" t="s">
        <v>115</v>
      </c>
      <c r="B10" s="26" t="s">
        <v>20</v>
      </c>
      <c r="C10" s="26" t="s">
        <v>23</v>
      </c>
      <c r="D10" s="26" t="s">
        <v>25</v>
      </c>
      <c r="E10" s="26"/>
      <c r="F10" s="58">
        <v>250</v>
      </c>
      <c r="G10" s="196"/>
      <c r="H10" s="196"/>
      <c r="I10" s="197"/>
      <c r="J10" s="198" t="str">
        <f t="shared" si="1"/>
        <v/>
      </c>
      <c r="K10" s="58">
        <v>1250</v>
      </c>
      <c r="L10" s="27" t="str">
        <f t="shared" si="0"/>
        <v/>
      </c>
      <c r="M10" s="138">
        <v>4000</v>
      </c>
      <c r="N10" s="138">
        <v>15000</v>
      </c>
    </row>
    <row r="11" spans="1:14" s="2" customFormat="1" ht="27.6" customHeight="1" x14ac:dyDescent="0.25">
      <c r="A11" s="29" t="s">
        <v>116</v>
      </c>
      <c r="B11" s="26" t="s">
        <v>21</v>
      </c>
      <c r="C11" s="26" t="s">
        <v>23</v>
      </c>
      <c r="D11" s="26" t="s">
        <v>25</v>
      </c>
      <c r="E11" s="26"/>
      <c r="F11" s="58">
        <v>250</v>
      </c>
      <c r="G11" s="196"/>
      <c r="H11" s="196"/>
      <c r="I11" s="197"/>
      <c r="J11" s="198" t="str">
        <f t="shared" si="1"/>
        <v/>
      </c>
      <c r="K11" s="58">
        <v>5</v>
      </c>
      <c r="L11" s="27" t="str">
        <f t="shared" si="0"/>
        <v/>
      </c>
      <c r="M11" s="138">
        <f t="shared" si="2"/>
        <v>25</v>
      </c>
      <c r="N11" s="138">
        <v>100</v>
      </c>
    </row>
    <row r="12" spans="1:14" s="2" customFormat="1" ht="27.6" customHeight="1" thickBot="1" x14ac:dyDescent="0.3">
      <c r="A12" s="34" t="s">
        <v>117</v>
      </c>
      <c r="B12" s="21" t="s">
        <v>22</v>
      </c>
      <c r="C12" s="21" t="s">
        <v>23</v>
      </c>
      <c r="D12" s="21" t="s">
        <v>25</v>
      </c>
      <c r="E12" s="21"/>
      <c r="F12" s="103">
        <v>250</v>
      </c>
      <c r="G12" s="202"/>
      <c r="H12" s="202"/>
      <c r="I12" s="203"/>
      <c r="J12" s="204" t="str">
        <f t="shared" si="1"/>
        <v/>
      </c>
      <c r="K12" s="103">
        <v>50</v>
      </c>
      <c r="L12" s="22" t="str">
        <f t="shared" si="0"/>
        <v/>
      </c>
      <c r="M12" s="140">
        <v>1000</v>
      </c>
      <c r="N12" s="140">
        <v>5000</v>
      </c>
    </row>
    <row r="13" spans="1:14" s="2" customFormat="1" ht="27.6" customHeight="1" thickTop="1" x14ac:dyDescent="0.25">
      <c r="A13" s="29" t="s">
        <v>2</v>
      </c>
      <c r="B13" s="26" t="s">
        <v>20</v>
      </c>
      <c r="C13" s="26">
        <v>32</v>
      </c>
      <c r="D13" s="26" t="s">
        <v>25</v>
      </c>
      <c r="E13" s="26" t="s">
        <v>24</v>
      </c>
      <c r="F13" s="58">
        <v>500</v>
      </c>
      <c r="G13" s="196"/>
      <c r="H13" s="196"/>
      <c r="I13" s="197"/>
      <c r="J13" s="198" t="str">
        <f t="shared" si="1"/>
        <v/>
      </c>
      <c r="K13" s="58">
        <v>25</v>
      </c>
      <c r="L13" s="27" t="str">
        <f t="shared" si="0"/>
        <v/>
      </c>
      <c r="M13" s="138">
        <v>100</v>
      </c>
      <c r="N13" s="138">
        <v>250</v>
      </c>
    </row>
    <row r="14" spans="1:14" s="2" customFormat="1" ht="27.6" customHeight="1" x14ac:dyDescent="0.25">
      <c r="A14" s="29">
        <v>1.1100000000000001</v>
      </c>
      <c r="B14" s="26" t="s">
        <v>21</v>
      </c>
      <c r="C14" s="26">
        <v>28</v>
      </c>
      <c r="D14" s="26" t="s">
        <v>25</v>
      </c>
      <c r="E14" s="26" t="s">
        <v>24</v>
      </c>
      <c r="F14" s="58">
        <v>500</v>
      </c>
      <c r="G14" s="196"/>
      <c r="H14" s="196"/>
      <c r="I14" s="197"/>
      <c r="J14" s="198" t="str">
        <f t="shared" si="1"/>
        <v/>
      </c>
      <c r="K14" s="58">
        <v>3</v>
      </c>
      <c r="L14" s="27" t="str">
        <f t="shared" si="0"/>
        <v/>
      </c>
      <c r="M14" s="138">
        <v>10</v>
      </c>
      <c r="N14" s="138">
        <v>30</v>
      </c>
    </row>
    <row r="15" spans="1:14" s="2" customFormat="1" ht="27.6" customHeight="1" x14ac:dyDescent="0.25">
      <c r="A15" s="28">
        <v>1.1200000000000001</v>
      </c>
      <c r="B15" s="24" t="s">
        <v>22</v>
      </c>
      <c r="C15" s="24">
        <v>28</v>
      </c>
      <c r="D15" s="24" t="s">
        <v>25</v>
      </c>
      <c r="E15" s="24" t="s">
        <v>24</v>
      </c>
      <c r="F15" s="105">
        <v>500</v>
      </c>
      <c r="G15" s="208"/>
      <c r="H15" s="208"/>
      <c r="I15" s="209"/>
      <c r="J15" s="210" t="str">
        <f t="shared" si="1"/>
        <v/>
      </c>
      <c r="K15" s="105">
        <v>13</v>
      </c>
      <c r="L15" s="25" t="str">
        <f t="shared" si="0"/>
        <v/>
      </c>
      <c r="M15" s="142">
        <v>40</v>
      </c>
      <c r="N15" s="142">
        <v>130</v>
      </c>
    </row>
    <row r="16" spans="1:14" s="2" customFormat="1" ht="27.6" customHeight="1" thickBot="1" x14ac:dyDescent="0.3">
      <c r="A16" s="28" t="s">
        <v>26</v>
      </c>
      <c r="B16" s="24" t="s">
        <v>40</v>
      </c>
      <c r="C16" s="24">
        <v>28</v>
      </c>
      <c r="D16" s="24" t="s">
        <v>25</v>
      </c>
      <c r="E16" s="24" t="s">
        <v>24</v>
      </c>
      <c r="F16" s="105">
        <v>500</v>
      </c>
      <c r="G16" s="208"/>
      <c r="H16" s="208"/>
      <c r="I16" s="209"/>
      <c r="J16" s="210" t="str">
        <f t="shared" si="1"/>
        <v/>
      </c>
      <c r="K16" s="105">
        <v>3</v>
      </c>
      <c r="L16" s="25" t="str">
        <f t="shared" si="0"/>
        <v/>
      </c>
      <c r="M16" s="142">
        <v>8</v>
      </c>
      <c r="N16" s="142">
        <v>30</v>
      </c>
    </row>
    <row r="17" spans="1:14" s="2" customFormat="1" ht="27.6" customHeight="1" x14ac:dyDescent="0.25">
      <c r="A17" s="38" t="s">
        <v>27</v>
      </c>
      <c r="B17" s="39" t="s">
        <v>20</v>
      </c>
      <c r="C17" s="39">
        <v>20</v>
      </c>
      <c r="D17" s="39" t="s">
        <v>25</v>
      </c>
      <c r="E17" s="39" t="s">
        <v>65</v>
      </c>
      <c r="F17" s="106">
        <v>500</v>
      </c>
      <c r="G17" s="211"/>
      <c r="H17" s="211"/>
      <c r="I17" s="212"/>
      <c r="J17" s="213" t="str">
        <f t="shared" si="1"/>
        <v/>
      </c>
      <c r="K17" s="106">
        <v>750</v>
      </c>
      <c r="L17" s="40" t="str">
        <f t="shared" si="0"/>
        <v/>
      </c>
      <c r="M17" s="143">
        <v>4000</v>
      </c>
      <c r="N17" s="143">
        <v>12500</v>
      </c>
    </row>
    <row r="18" spans="1:14" s="2" customFormat="1" ht="27.6" customHeight="1" x14ac:dyDescent="0.25">
      <c r="A18" s="28" t="s">
        <v>118</v>
      </c>
      <c r="B18" s="24" t="s">
        <v>22</v>
      </c>
      <c r="C18" s="24">
        <v>20</v>
      </c>
      <c r="D18" s="24" t="s">
        <v>25</v>
      </c>
      <c r="E18" s="24" t="s">
        <v>65</v>
      </c>
      <c r="F18" s="105">
        <v>500</v>
      </c>
      <c r="G18" s="208"/>
      <c r="H18" s="208"/>
      <c r="I18" s="209"/>
      <c r="J18" s="210" t="str">
        <f t="shared" si="1"/>
        <v/>
      </c>
      <c r="K18" s="105">
        <v>100</v>
      </c>
      <c r="L18" s="25" t="str">
        <f t="shared" si="0"/>
        <v/>
      </c>
      <c r="M18" s="142">
        <v>1500</v>
      </c>
      <c r="N18" s="142">
        <v>5000</v>
      </c>
    </row>
    <row r="19" spans="1:14" s="2" customFormat="1" ht="27.6" customHeight="1" x14ac:dyDescent="0.25">
      <c r="A19" s="29" t="s">
        <v>119</v>
      </c>
      <c r="B19" s="26" t="s">
        <v>45</v>
      </c>
      <c r="C19" s="26">
        <v>90</v>
      </c>
      <c r="D19" s="26" t="s">
        <v>25</v>
      </c>
      <c r="E19" s="26" t="s">
        <v>44</v>
      </c>
      <c r="F19" s="58">
        <v>125</v>
      </c>
      <c r="G19" s="196"/>
      <c r="H19" s="196"/>
      <c r="I19" s="197"/>
      <c r="J19" s="198" t="str">
        <f t="shared" si="1"/>
        <v/>
      </c>
      <c r="K19" s="58">
        <v>18</v>
      </c>
      <c r="L19" s="27" t="str">
        <f t="shared" si="0"/>
        <v/>
      </c>
      <c r="M19" s="138">
        <f t="shared" si="2"/>
        <v>125</v>
      </c>
      <c r="N19" s="138">
        <v>500</v>
      </c>
    </row>
    <row r="20" spans="1:14" s="2" customFormat="1" ht="27.6" customHeight="1" thickBot="1" x14ac:dyDescent="0.3">
      <c r="A20" s="34" t="s">
        <v>120</v>
      </c>
      <c r="B20" s="21" t="s">
        <v>45</v>
      </c>
      <c r="C20" s="21">
        <v>90</v>
      </c>
      <c r="D20" s="21" t="s">
        <v>25</v>
      </c>
      <c r="E20" s="21" t="s">
        <v>61</v>
      </c>
      <c r="F20" s="103">
        <v>125</v>
      </c>
      <c r="G20" s="202"/>
      <c r="H20" s="202"/>
      <c r="I20" s="203"/>
      <c r="J20" s="204" t="str">
        <f t="shared" si="1"/>
        <v/>
      </c>
      <c r="K20" s="103">
        <v>6</v>
      </c>
      <c r="L20" s="22" t="str">
        <f t="shared" si="0"/>
        <v/>
      </c>
      <c r="M20" s="140">
        <v>10</v>
      </c>
      <c r="N20" s="140">
        <v>100</v>
      </c>
    </row>
    <row r="21" spans="1:14" s="116" customFormat="1" ht="27.6" customHeight="1" thickTop="1" x14ac:dyDescent="0.25">
      <c r="A21" s="153" t="s">
        <v>198</v>
      </c>
      <c r="B21" s="154"/>
      <c r="C21" s="154"/>
      <c r="D21" s="154"/>
      <c r="E21" s="154"/>
      <c r="F21" s="154"/>
      <c r="G21" s="154"/>
      <c r="H21" s="154"/>
      <c r="I21" s="154"/>
      <c r="J21" s="154"/>
      <c r="K21" s="154"/>
      <c r="L21" s="118">
        <f>SUM(L4:L20)</f>
        <v>0</v>
      </c>
    </row>
    <row r="22" spans="1:14" s="116" customFormat="1" ht="27.6" customHeight="1" x14ac:dyDescent="0.25">
      <c r="A22" s="137"/>
      <c r="B22" s="137"/>
      <c r="C22" s="137"/>
      <c r="D22" s="137"/>
      <c r="E22" s="137"/>
      <c r="F22" s="137"/>
      <c r="G22" s="137"/>
      <c r="H22" s="137"/>
      <c r="I22" s="137"/>
      <c r="J22" s="137"/>
      <c r="K22" s="136" t="s">
        <v>199</v>
      </c>
      <c r="L22" s="119">
        <f>L21*0.0925</f>
        <v>0</v>
      </c>
    </row>
    <row r="23" spans="1:14" s="116" customFormat="1" ht="27.6" customHeight="1" x14ac:dyDescent="0.25">
      <c r="A23" s="155" t="s">
        <v>206</v>
      </c>
      <c r="B23" s="156"/>
      <c r="C23" s="156"/>
      <c r="D23" s="156"/>
      <c r="E23" s="156"/>
      <c r="F23" s="156"/>
      <c r="G23" s="156"/>
      <c r="H23" s="156"/>
      <c r="I23" s="156"/>
      <c r="J23" s="156"/>
      <c r="K23" s="156"/>
      <c r="L23" s="119">
        <f>SUM(L21:L22)</f>
        <v>0</v>
      </c>
    </row>
    <row r="24" spans="1:14" s="116" customFormat="1" ht="27.6" customHeight="1" thickBot="1" x14ac:dyDescent="0.3">
      <c r="A24" s="190" t="s">
        <v>213</v>
      </c>
      <c r="B24" s="191"/>
      <c r="C24" s="191"/>
      <c r="D24" s="191"/>
      <c r="E24" s="191"/>
      <c r="F24" s="191"/>
      <c r="G24" s="191"/>
      <c r="H24" s="191"/>
      <c r="I24" s="191"/>
      <c r="J24" s="191"/>
      <c r="K24" s="191"/>
      <c r="L24" s="120">
        <f>L23*10</f>
        <v>0</v>
      </c>
    </row>
    <row r="25" spans="1:14" s="116" customFormat="1" ht="27.6" customHeight="1" thickTop="1" x14ac:dyDescent="0.25">
      <c r="A25" s="164" t="s">
        <v>210</v>
      </c>
      <c r="B25" s="164"/>
      <c r="C25" s="164"/>
      <c r="D25" s="164"/>
      <c r="E25" s="164"/>
      <c r="F25" s="164"/>
      <c r="G25" s="164"/>
      <c r="H25" s="164"/>
      <c r="I25" s="164"/>
      <c r="J25" s="164"/>
      <c r="K25" s="164"/>
      <c r="L25" s="164"/>
    </row>
    <row r="26" spans="1:14" s="116" customFormat="1" ht="27.6" customHeight="1" x14ac:dyDescent="0.25">
      <c r="A26" s="157" t="s">
        <v>200</v>
      </c>
      <c r="B26" s="157"/>
      <c r="C26" s="157"/>
      <c r="D26" s="183"/>
      <c r="E26" s="183"/>
      <c r="F26" s="183"/>
      <c r="G26" s="183"/>
      <c r="H26" s="134" t="s">
        <v>201</v>
      </c>
      <c r="I26" s="185"/>
      <c r="J26" s="185"/>
      <c r="K26" s="185"/>
      <c r="L26" s="185"/>
    </row>
    <row r="27" spans="1:14" s="116" customFormat="1" ht="27.6" customHeight="1" x14ac:dyDescent="0.25">
      <c r="A27" s="157" t="s">
        <v>202</v>
      </c>
      <c r="B27" s="157"/>
      <c r="C27" s="157"/>
      <c r="D27" s="184"/>
      <c r="E27" s="184"/>
      <c r="F27" s="184"/>
      <c r="G27" s="184"/>
      <c r="H27" s="121" t="s">
        <v>203</v>
      </c>
      <c r="I27" s="182"/>
      <c r="J27" s="182"/>
      <c r="K27" s="182"/>
      <c r="L27" s="182"/>
    </row>
    <row r="28" spans="1:14" s="116" customFormat="1" ht="27.6" customHeight="1" thickBot="1" x14ac:dyDescent="0.3">
      <c r="A28" s="157" t="s">
        <v>211</v>
      </c>
      <c r="B28" s="157"/>
      <c r="C28" s="157"/>
      <c r="D28" s="168"/>
      <c r="E28" s="168"/>
      <c r="F28" s="168"/>
      <c r="G28" s="168"/>
      <c r="H28" s="121" t="s">
        <v>212</v>
      </c>
      <c r="I28" s="169"/>
      <c r="J28" s="169"/>
      <c r="K28" s="169"/>
      <c r="L28" s="169"/>
    </row>
    <row r="29" spans="1:14" s="2" customFormat="1" ht="20.100000000000001" customHeight="1" thickBot="1" x14ac:dyDescent="0.3">
      <c r="A29" s="88" t="s">
        <v>187</v>
      </c>
      <c r="B29" s="89"/>
      <c r="C29" s="89"/>
      <c r="D29" s="90"/>
      <c r="E29" s="91"/>
      <c r="F29" s="107"/>
      <c r="G29" s="92"/>
      <c r="H29" s="92"/>
      <c r="I29" s="92"/>
      <c r="J29" s="107">
        <f>COUNTA(A31:A69)</f>
        <v>39</v>
      </c>
      <c r="K29" s="93" t="s">
        <v>108</v>
      </c>
      <c r="L29" s="94">
        <f>SUM(L31:L69)</f>
        <v>0</v>
      </c>
      <c r="N29" s="144"/>
    </row>
    <row r="30" spans="1:14" ht="39.75" thickBot="1" x14ac:dyDescent="0.3">
      <c r="A30" s="1" t="s">
        <v>1</v>
      </c>
      <c r="B30" s="1" t="s">
        <v>0</v>
      </c>
      <c r="C30" s="1" t="s">
        <v>67</v>
      </c>
      <c r="D30" s="1" t="s">
        <v>19</v>
      </c>
      <c r="E30" s="1" t="s">
        <v>62</v>
      </c>
      <c r="F30" s="1" t="s">
        <v>193</v>
      </c>
      <c r="G30" s="1" t="s">
        <v>192</v>
      </c>
      <c r="H30" s="1" t="s">
        <v>191</v>
      </c>
      <c r="I30" s="1" t="s">
        <v>214</v>
      </c>
      <c r="J30" s="1" t="s">
        <v>195</v>
      </c>
      <c r="K30" s="1" t="s">
        <v>217</v>
      </c>
      <c r="L30" s="1" t="s">
        <v>234</v>
      </c>
      <c r="M30" s="1" t="s">
        <v>216</v>
      </c>
      <c r="N30" s="1" t="s">
        <v>215</v>
      </c>
    </row>
    <row r="31" spans="1:14" s="2" customFormat="1" ht="27.6" customHeight="1" x14ac:dyDescent="0.25">
      <c r="A31" s="38" t="s">
        <v>121</v>
      </c>
      <c r="B31" s="39" t="s">
        <v>20</v>
      </c>
      <c r="C31" s="39">
        <v>20</v>
      </c>
      <c r="D31" s="39" t="s">
        <v>28</v>
      </c>
      <c r="E31" s="39"/>
      <c r="F31" s="106">
        <v>500</v>
      </c>
      <c r="G31" s="211"/>
      <c r="H31" s="211"/>
      <c r="I31" s="212"/>
      <c r="J31" s="198" t="str">
        <f t="shared" ref="J31:J69" si="3">IF(ISBLANK(H31),"",IF(ISBLANK(I31),"",I31/H31))</f>
        <v/>
      </c>
      <c r="K31" s="106">
        <v>150</v>
      </c>
      <c r="L31" s="214" t="str">
        <f t="shared" ref="L31:L69" si="4">IF(ISBLANK(I31),"",I31*K31)</f>
        <v/>
      </c>
      <c r="M31" s="143">
        <v>400</v>
      </c>
      <c r="N31" s="143">
        <v>2000</v>
      </c>
    </row>
    <row r="32" spans="1:14" s="2" customFormat="1" ht="27.6" customHeight="1" x14ac:dyDescent="0.25">
      <c r="A32" s="29" t="s">
        <v>122</v>
      </c>
      <c r="B32" s="26" t="s">
        <v>20</v>
      </c>
      <c r="C32" s="26">
        <v>20</v>
      </c>
      <c r="D32" s="26" t="s">
        <v>29</v>
      </c>
      <c r="E32" s="26"/>
      <c r="F32" s="58">
        <v>500</v>
      </c>
      <c r="G32" s="196"/>
      <c r="H32" s="196"/>
      <c r="I32" s="197"/>
      <c r="J32" s="198" t="str">
        <f t="shared" si="3"/>
        <v/>
      </c>
      <c r="K32" s="58">
        <v>100</v>
      </c>
      <c r="L32" s="214" t="str">
        <f t="shared" si="4"/>
        <v/>
      </c>
      <c r="M32" s="138">
        <v>300</v>
      </c>
      <c r="N32" s="138">
        <v>1500</v>
      </c>
    </row>
    <row r="33" spans="1:14" s="2" customFormat="1" ht="27.6" customHeight="1" x14ac:dyDescent="0.25">
      <c r="A33" s="29" t="s">
        <v>123</v>
      </c>
      <c r="B33" s="26" t="s">
        <v>20</v>
      </c>
      <c r="C33" s="26">
        <v>20</v>
      </c>
      <c r="D33" s="26" t="s">
        <v>30</v>
      </c>
      <c r="E33" s="26"/>
      <c r="F33" s="58">
        <v>500</v>
      </c>
      <c r="G33" s="196"/>
      <c r="H33" s="196"/>
      <c r="I33" s="197"/>
      <c r="J33" s="198" t="str">
        <f t="shared" si="3"/>
        <v/>
      </c>
      <c r="K33" s="58">
        <v>55</v>
      </c>
      <c r="L33" s="214" t="str">
        <f t="shared" si="4"/>
        <v/>
      </c>
      <c r="M33" s="138">
        <f t="shared" ref="M33:M55" si="5">N33*0.25</f>
        <v>150</v>
      </c>
      <c r="N33" s="138">
        <v>600</v>
      </c>
    </row>
    <row r="34" spans="1:14" s="6" customFormat="1" ht="27.6" customHeight="1" x14ac:dyDescent="0.25">
      <c r="A34" s="29" t="s">
        <v>124</v>
      </c>
      <c r="B34" s="26" t="s">
        <v>20</v>
      </c>
      <c r="C34" s="26">
        <v>20</v>
      </c>
      <c r="D34" s="26" t="s">
        <v>31</v>
      </c>
      <c r="E34" s="26"/>
      <c r="F34" s="58">
        <v>500</v>
      </c>
      <c r="G34" s="196"/>
      <c r="H34" s="196"/>
      <c r="I34" s="197"/>
      <c r="J34" s="198" t="str">
        <f t="shared" si="3"/>
        <v/>
      </c>
      <c r="K34" s="58">
        <v>15</v>
      </c>
      <c r="L34" s="214" t="str">
        <f t="shared" si="4"/>
        <v/>
      </c>
      <c r="M34" s="138">
        <f t="shared" si="5"/>
        <v>37.5</v>
      </c>
      <c r="N34" s="138">
        <v>150</v>
      </c>
    </row>
    <row r="35" spans="1:14" s="6" customFormat="1" ht="27.6" customHeight="1" x14ac:dyDescent="0.25">
      <c r="A35" s="29" t="s">
        <v>125</v>
      </c>
      <c r="B35" s="26" t="s">
        <v>20</v>
      </c>
      <c r="C35" s="26">
        <v>20</v>
      </c>
      <c r="D35" s="26" t="s">
        <v>32</v>
      </c>
      <c r="E35" s="26"/>
      <c r="F35" s="58">
        <v>500</v>
      </c>
      <c r="G35" s="196"/>
      <c r="H35" s="196"/>
      <c r="I35" s="197"/>
      <c r="J35" s="198" t="str">
        <f t="shared" si="3"/>
        <v/>
      </c>
      <c r="K35" s="58">
        <v>5</v>
      </c>
      <c r="L35" s="214" t="str">
        <f t="shared" si="4"/>
        <v/>
      </c>
      <c r="M35" s="138">
        <v>0</v>
      </c>
      <c r="N35" s="138">
        <v>100</v>
      </c>
    </row>
    <row r="36" spans="1:14" s="6" customFormat="1" ht="27.6" customHeight="1" x14ac:dyDescent="0.25">
      <c r="A36" s="29" t="s">
        <v>126</v>
      </c>
      <c r="B36" s="26" t="s">
        <v>20</v>
      </c>
      <c r="C36" s="26">
        <v>20</v>
      </c>
      <c r="D36" s="26" t="s">
        <v>33</v>
      </c>
      <c r="E36" s="26"/>
      <c r="F36" s="58">
        <v>500</v>
      </c>
      <c r="G36" s="196"/>
      <c r="H36" s="196"/>
      <c r="I36" s="197"/>
      <c r="J36" s="198" t="str">
        <f t="shared" si="3"/>
        <v/>
      </c>
      <c r="K36" s="58">
        <v>15</v>
      </c>
      <c r="L36" s="214" t="str">
        <f t="shared" si="4"/>
        <v/>
      </c>
      <c r="M36" s="138">
        <f t="shared" si="5"/>
        <v>37.5</v>
      </c>
      <c r="N36" s="138">
        <v>150</v>
      </c>
    </row>
    <row r="37" spans="1:14" s="2" customFormat="1" ht="27.6" customHeight="1" x14ac:dyDescent="0.25">
      <c r="A37" s="29" t="s">
        <v>127</v>
      </c>
      <c r="B37" s="26" t="s">
        <v>20</v>
      </c>
      <c r="C37" s="26">
        <v>20</v>
      </c>
      <c r="D37" s="26" t="s">
        <v>34</v>
      </c>
      <c r="E37" s="26"/>
      <c r="F37" s="58">
        <v>500</v>
      </c>
      <c r="G37" s="196"/>
      <c r="H37" s="196"/>
      <c r="I37" s="197"/>
      <c r="J37" s="198" t="str">
        <f t="shared" si="3"/>
        <v/>
      </c>
      <c r="K37" s="58">
        <v>5</v>
      </c>
      <c r="L37" s="214" t="str">
        <f t="shared" si="4"/>
        <v/>
      </c>
      <c r="M37" s="138">
        <v>0</v>
      </c>
      <c r="N37" s="138">
        <v>100</v>
      </c>
    </row>
    <row r="38" spans="1:14" s="2" customFormat="1" ht="27.6" customHeight="1" x14ac:dyDescent="0.25">
      <c r="A38" s="29" t="s">
        <v>128</v>
      </c>
      <c r="B38" s="26" t="s">
        <v>20</v>
      </c>
      <c r="C38" s="26">
        <v>20</v>
      </c>
      <c r="D38" s="26" t="s">
        <v>35</v>
      </c>
      <c r="E38" s="26"/>
      <c r="F38" s="58">
        <v>500</v>
      </c>
      <c r="G38" s="196"/>
      <c r="H38" s="196"/>
      <c r="I38" s="197"/>
      <c r="J38" s="198" t="str">
        <f t="shared" si="3"/>
        <v/>
      </c>
      <c r="K38" s="58">
        <v>38</v>
      </c>
      <c r="L38" s="214" t="str">
        <f t="shared" si="4"/>
        <v/>
      </c>
      <c r="M38" s="138">
        <f t="shared" si="5"/>
        <v>100</v>
      </c>
      <c r="N38" s="138">
        <v>400</v>
      </c>
    </row>
    <row r="39" spans="1:14" s="2" customFormat="1" ht="27.6" customHeight="1" x14ac:dyDescent="0.25">
      <c r="A39" s="29" t="s">
        <v>129</v>
      </c>
      <c r="B39" s="26" t="s">
        <v>20</v>
      </c>
      <c r="C39" s="26">
        <v>20</v>
      </c>
      <c r="D39" s="26" t="s">
        <v>36</v>
      </c>
      <c r="E39" s="26"/>
      <c r="F39" s="58">
        <v>500</v>
      </c>
      <c r="G39" s="196"/>
      <c r="H39" s="196"/>
      <c r="I39" s="197"/>
      <c r="J39" s="198" t="str">
        <f t="shared" si="3"/>
        <v/>
      </c>
      <c r="K39" s="58">
        <v>5</v>
      </c>
      <c r="L39" s="214" t="str">
        <f t="shared" si="4"/>
        <v/>
      </c>
      <c r="M39" s="138">
        <v>0</v>
      </c>
      <c r="N39" s="138">
        <v>100</v>
      </c>
    </row>
    <row r="40" spans="1:14" s="6" customFormat="1" ht="27.6" customHeight="1" thickBot="1" x14ac:dyDescent="0.3">
      <c r="A40" s="41" t="s">
        <v>4</v>
      </c>
      <c r="B40" s="21" t="s">
        <v>20</v>
      </c>
      <c r="C40" s="21">
        <v>20</v>
      </c>
      <c r="D40" s="21" t="s">
        <v>37</v>
      </c>
      <c r="E40" s="21"/>
      <c r="F40" s="103">
        <v>500</v>
      </c>
      <c r="G40" s="202"/>
      <c r="H40" s="202"/>
      <c r="I40" s="203"/>
      <c r="J40" s="204" t="str">
        <f t="shared" si="3"/>
        <v/>
      </c>
      <c r="K40" s="103">
        <v>5</v>
      </c>
      <c r="L40" s="215" t="str">
        <f t="shared" si="4"/>
        <v/>
      </c>
      <c r="M40" s="140">
        <v>0</v>
      </c>
      <c r="N40" s="140">
        <v>100</v>
      </c>
    </row>
    <row r="41" spans="1:14" s="2" customFormat="1" ht="27.6" customHeight="1" thickTop="1" x14ac:dyDescent="0.25">
      <c r="A41" s="29">
        <v>2.11</v>
      </c>
      <c r="B41" s="26" t="s">
        <v>21</v>
      </c>
      <c r="C41" s="26">
        <v>20</v>
      </c>
      <c r="D41" s="26" t="s">
        <v>28</v>
      </c>
      <c r="E41" s="26"/>
      <c r="F41" s="58">
        <v>500</v>
      </c>
      <c r="G41" s="196"/>
      <c r="H41" s="196"/>
      <c r="I41" s="197"/>
      <c r="J41" s="198" t="str">
        <f t="shared" si="3"/>
        <v/>
      </c>
      <c r="K41" s="58">
        <v>10</v>
      </c>
      <c r="L41" s="214" t="str">
        <f t="shared" si="4"/>
        <v/>
      </c>
      <c r="M41" s="138">
        <v>0</v>
      </c>
      <c r="N41" s="138">
        <v>100</v>
      </c>
    </row>
    <row r="42" spans="1:14" s="2" customFormat="1" ht="27.6" customHeight="1" x14ac:dyDescent="0.25">
      <c r="A42" s="29">
        <v>2.12</v>
      </c>
      <c r="B42" s="26" t="s">
        <v>21</v>
      </c>
      <c r="C42" s="26">
        <v>20</v>
      </c>
      <c r="D42" s="26" t="s">
        <v>29</v>
      </c>
      <c r="E42" s="26"/>
      <c r="F42" s="58">
        <v>500</v>
      </c>
      <c r="G42" s="196"/>
      <c r="H42" s="196"/>
      <c r="I42" s="197"/>
      <c r="J42" s="198" t="str">
        <f t="shared" si="3"/>
        <v/>
      </c>
      <c r="K42" s="58">
        <v>10</v>
      </c>
      <c r="L42" s="214" t="str">
        <f t="shared" si="4"/>
        <v/>
      </c>
      <c r="M42" s="138">
        <v>0</v>
      </c>
      <c r="N42" s="138">
        <v>100</v>
      </c>
    </row>
    <row r="43" spans="1:14" s="2" customFormat="1" ht="27.6" customHeight="1" x14ac:dyDescent="0.25">
      <c r="A43" s="29">
        <v>2.13</v>
      </c>
      <c r="B43" s="26" t="s">
        <v>21</v>
      </c>
      <c r="C43" s="26">
        <v>20</v>
      </c>
      <c r="D43" s="26" t="s">
        <v>30</v>
      </c>
      <c r="E43" s="26"/>
      <c r="F43" s="58">
        <v>500</v>
      </c>
      <c r="G43" s="196"/>
      <c r="H43" s="196"/>
      <c r="I43" s="197"/>
      <c r="J43" s="198" t="str">
        <f t="shared" si="3"/>
        <v/>
      </c>
      <c r="K43" s="58">
        <v>10</v>
      </c>
      <c r="L43" s="214" t="str">
        <f t="shared" si="4"/>
        <v/>
      </c>
      <c r="M43" s="138">
        <v>0</v>
      </c>
      <c r="N43" s="138">
        <v>100</v>
      </c>
    </row>
    <row r="44" spans="1:14" s="2" customFormat="1" ht="27.6" customHeight="1" thickBot="1" x14ac:dyDescent="0.3">
      <c r="A44" s="34">
        <v>2.14</v>
      </c>
      <c r="B44" s="21" t="s">
        <v>21</v>
      </c>
      <c r="C44" s="21">
        <v>20</v>
      </c>
      <c r="D44" s="21" t="s">
        <v>35</v>
      </c>
      <c r="E44" s="21"/>
      <c r="F44" s="103">
        <v>500</v>
      </c>
      <c r="G44" s="202"/>
      <c r="H44" s="202"/>
      <c r="I44" s="203"/>
      <c r="J44" s="204" t="str">
        <f t="shared" si="3"/>
        <v/>
      </c>
      <c r="K44" s="103">
        <v>10</v>
      </c>
      <c r="L44" s="215" t="str">
        <f t="shared" si="4"/>
        <v/>
      </c>
      <c r="M44" s="140">
        <v>0</v>
      </c>
      <c r="N44" s="140">
        <v>100</v>
      </c>
    </row>
    <row r="45" spans="1:14" s="2" customFormat="1" ht="27.6" customHeight="1" thickTop="1" x14ac:dyDescent="0.25">
      <c r="A45" s="29" t="s">
        <v>130</v>
      </c>
      <c r="B45" s="26" t="s">
        <v>22</v>
      </c>
      <c r="C45" s="26">
        <v>20</v>
      </c>
      <c r="D45" s="26" t="s">
        <v>35</v>
      </c>
      <c r="E45" s="26"/>
      <c r="F45" s="58">
        <v>500</v>
      </c>
      <c r="G45" s="196"/>
      <c r="H45" s="196"/>
      <c r="I45" s="197"/>
      <c r="J45" s="198" t="str">
        <f t="shared" si="3"/>
        <v/>
      </c>
      <c r="K45" s="58">
        <v>10</v>
      </c>
      <c r="L45" s="214" t="str">
        <f t="shared" si="4"/>
        <v/>
      </c>
      <c r="M45" s="138">
        <f t="shared" si="5"/>
        <v>25</v>
      </c>
      <c r="N45" s="138">
        <v>100</v>
      </c>
    </row>
    <row r="46" spans="1:14" s="2" customFormat="1" ht="27.6" customHeight="1" x14ac:dyDescent="0.25">
      <c r="A46" s="29" t="s">
        <v>131</v>
      </c>
      <c r="B46" s="26" t="s">
        <v>22</v>
      </c>
      <c r="C46" s="26">
        <v>20</v>
      </c>
      <c r="D46" s="26" t="s">
        <v>37</v>
      </c>
      <c r="E46" s="26"/>
      <c r="F46" s="58">
        <v>500</v>
      </c>
      <c r="G46" s="196"/>
      <c r="H46" s="196"/>
      <c r="I46" s="197"/>
      <c r="J46" s="198" t="str">
        <f t="shared" si="3"/>
        <v/>
      </c>
      <c r="K46" s="58">
        <v>20</v>
      </c>
      <c r="L46" s="214" t="str">
        <f t="shared" si="4"/>
        <v/>
      </c>
      <c r="M46" s="138">
        <f t="shared" si="5"/>
        <v>50</v>
      </c>
      <c r="N46" s="138">
        <v>200</v>
      </c>
    </row>
    <row r="47" spans="1:14" s="2" customFormat="1" ht="27.6" customHeight="1" x14ac:dyDescent="0.25">
      <c r="A47" s="29" t="s">
        <v>132</v>
      </c>
      <c r="B47" s="26" t="s">
        <v>22</v>
      </c>
      <c r="C47" s="26">
        <v>20</v>
      </c>
      <c r="D47" s="26" t="s">
        <v>33</v>
      </c>
      <c r="E47" s="26"/>
      <c r="F47" s="58">
        <v>500</v>
      </c>
      <c r="G47" s="196"/>
      <c r="H47" s="196"/>
      <c r="I47" s="197"/>
      <c r="J47" s="198" t="str">
        <f t="shared" si="3"/>
        <v/>
      </c>
      <c r="K47" s="58">
        <v>5</v>
      </c>
      <c r="L47" s="214" t="str">
        <f t="shared" si="4"/>
        <v/>
      </c>
      <c r="M47" s="138">
        <f t="shared" si="5"/>
        <v>25</v>
      </c>
      <c r="N47" s="138">
        <v>100</v>
      </c>
    </row>
    <row r="48" spans="1:14" s="2" customFormat="1" ht="27.6" customHeight="1" x14ac:dyDescent="0.25">
      <c r="A48" s="29" t="s">
        <v>133</v>
      </c>
      <c r="B48" s="26" t="s">
        <v>22</v>
      </c>
      <c r="C48" s="26">
        <v>20</v>
      </c>
      <c r="D48" s="26" t="s">
        <v>28</v>
      </c>
      <c r="E48" s="26"/>
      <c r="F48" s="58">
        <v>500</v>
      </c>
      <c r="G48" s="196"/>
      <c r="H48" s="196"/>
      <c r="I48" s="197"/>
      <c r="J48" s="198" t="str">
        <f t="shared" si="3"/>
        <v/>
      </c>
      <c r="K48" s="58">
        <v>10</v>
      </c>
      <c r="L48" s="214" t="str">
        <f t="shared" si="4"/>
        <v/>
      </c>
      <c r="M48" s="138">
        <f t="shared" si="5"/>
        <v>25</v>
      </c>
      <c r="N48" s="138">
        <v>100</v>
      </c>
    </row>
    <row r="49" spans="1:14" s="2" customFormat="1" ht="27.6" customHeight="1" thickBot="1" x14ac:dyDescent="0.3">
      <c r="A49" s="34" t="s">
        <v>134</v>
      </c>
      <c r="B49" s="21" t="s">
        <v>22</v>
      </c>
      <c r="C49" s="21">
        <v>20</v>
      </c>
      <c r="D49" s="21" t="s">
        <v>29</v>
      </c>
      <c r="E49" s="21"/>
      <c r="F49" s="103">
        <v>500</v>
      </c>
      <c r="G49" s="202"/>
      <c r="H49" s="202"/>
      <c r="I49" s="203"/>
      <c r="J49" s="204" t="str">
        <f t="shared" si="3"/>
        <v/>
      </c>
      <c r="K49" s="103">
        <v>10</v>
      </c>
      <c r="L49" s="215" t="str">
        <f t="shared" si="4"/>
        <v/>
      </c>
      <c r="M49" s="140">
        <f t="shared" si="5"/>
        <v>25</v>
      </c>
      <c r="N49" s="140">
        <v>100</v>
      </c>
    </row>
    <row r="50" spans="1:14" s="2" customFormat="1" ht="27.6" customHeight="1" thickTop="1" x14ac:dyDescent="0.25">
      <c r="A50" s="29" t="s">
        <v>5</v>
      </c>
      <c r="B50" s="47" t="s">
        <v>20</v>
      </c>
      <c r="C50" s="26" t="s">
        <v>23</v>
      </c>
      <c r="D50" s="26" t="s">
        <v>31</v>
      </c>
      <c r="E50" s="26" t="s">
        <v>38</v>
      </c>
      <c r="F50" s="58">
        <v>250</v>
      </c>
      <c r="G50" s="196"/>
      <c r="H50" s="196"/>
      <c r="I50" s="197"/>
      <c r="J50" s="198" t="str">
        <f t="shared" si="3"/>
        <v/>
      </c>
      <c r="K50" s="58">
        <v>75</v>
      </c>
      <c r="L50" s="214" t="str">
        <f t="shared" si="4"/>
        <v/>
      </c>
      <c r="M50" s="138">
        <v>100</v>
      </c>
      <c r="N50" s="138">
        <v>2000</v>
      </c>
    </row>
    <row r="51" spans="1:14" s="2" customFormat="1" ht="27.6" customHeight="1" x14ac:dyDescent="0.25">
      <c r="A51" s="42" t="s">
        <v>135</v>
      </c>
      <c r="B51" s="26" t="s">
        <v>20</v>
      </c>
      <c r="C51" s="26" t="s">
        <v>23</v>
      </c>
      <c r="D51" s="26" t="s">
        <v>28</v>
      </c>
      <c r="E51" s="26" t="s">
        <v>38</v>
      </c>
      <c r="F51" s="58">
        <v>250</v>
      </c>
      <c r="G51" s="196"/>
      <c r="H51" s="196"/>
      <c r="I51" s="197"/>
      <c r="J51" s="198" t="str">
        <f t="shared" si="3"/>
        <v/>
      </c>
      <c r="K51" s="58">
        <v>75</v>
      </c>
      <c r="L51" s="214" t="str">
        <f t="shared" si="4"/>
        <v/>
      </c>
      <c r="M51" s="138">
        <v>350</v>
      </c>
      <c r="N51" s="138">
        <v>3500</v>
      </c>
    </row>
    <row r="52" spans="1:14" s="2" customFormat="1" ht="27.6" customHeight="1" x14ac:dyDescent="0.25">
      <c r="A52" s="29" t="s">
        <v>136</v>
      </c>
      <c r="B52" s="26" t="s">
        <v>20</v>
      </c>
      <c r="C52" s="26" t="s">
        <v>23</v>
      </c>
      <c r="D52" s="26" t="s">
        <v>35</v>
      </c>
      <c r="E52" s="26" t="s">
        <v>38</v>
      </c>
      <c r="F52" s="58">
        <v>250</v>
      </c>
      <c r="G52" s="196"/>
      <c r="H52" s="196"/>
      <c r="I52" s="197"/>
      <c r="J52" s="198" t="str">
        <f t="shared" si="3"/>
        <v/>
      </c>
      <c r="K52" s="58">
        <v>30</v>
      </c>
      <c r="L52" s="214" t="str">
        <f t="shared" si="4"/>
        <v/>
      </c>
      <c r="M52" s="138">
        <v>250</v>
      </c>
      <c r="N52" s="138">
        <v>2500</v>
      </c>
    </row>
    <row r="53" spans="1:14" s="6" customFormat="1" ht="27.6" customHeight="1" x14ac:dyDescent="0.25">
      <c r="A53" s="29" t="s">
        <v>137</v>
      </c>
      <c r="B53" s="26" t="s">
        <v>20</v>
      </c>
      <c r="C53" s="26" t="s">
        <v>23</v>
      </c>
      <c r="D53" s="26" t="s">
        <v>29</v>
      </c>
      <c r="E53" s="26" t="s">
        <v>38</v>
      </c>
      <c r="F53" s="58">
        <v>250</v>
      </c>
      <c r="G53" s="196"/>
      <c r="H53" s="196"/>
      <c r="I53" s="197"/>
      <c r="J53" s="198" t="str">
        <f t="shared" si="3"/>
        <v/>
      </c>
      <c r="K53" s="58">
        <v>13</v>
      </c>
      <c r="L53" s="214" t="str">
        <f t="shared" si="4"/>
        <v/>
      </c>
      <c r="M53" s="138">
        <v>100</v>
      </c>
      <c r="N53" s="138">
        <v>1500</v>
      </c>
    </row>
    <row r="54" spans="1:14" s="6" customFormat="1" ht="27.6" customHeight="1" x14ac:dyDescent="0.25">
      <c r="A54" s="29" t="s">
        <v>138</v>
      </c>
      <c r="B54" s="26" t="s">
        <v>20</v>
      </c>
      <c r="C54" s="26" t="s">
        <v>23</v>
      </c>
      <c r="D54" s="26" t="s">
        <v>37</v>
      </c>
      <c r="E54" s="26" t="s">
        <v>38</v>
      </c>
      <c r="F54" s="58">
        <v>250</v>
      </c>
      <c r="G54" s="196"/>
      <c r="H54" s="196"/>
      <c r="I54" s="197"/>
      <c r="J54" s="198" t="str">
        <f t="shared" si="3"/>
        <v/>
      </c>
      <c r="K54" s="58">
        <v>5</v>
      </c>
      <c r="L54" s="214" t="str">
        <f t="shared" si="4"/>
        <v/>
      </c>
      <c r="M54" s="138">
        <v>8</v>
      </c>
      <c r="N54" s="138">
        <v>50</v>
      </c>
    </row>
    <row r="55" spans="1:14" s="6" customFormat="1" ht="27.6" customHeight="1" x14ac:dyDescent="0.25">
      <c r="A55" s="29" t="s">
        <v>139</v>
      </c>
      <c r="B55" s="26" t="s">
        <v>20</v>
      </c>
      <c r="C55" s="26" t="s">
        <v>23</v>
      </c>
      <c r="D55" s="26" t="s">
        <v>30</v>
      </c>
      <c r="E55" s="26" t="s">
        <v>38</v>
      </c>
      <c r="F55" s="58">
        <v>250</v>
      </c>
      <c r="G55" s="196"/>
      <c r="H55" s="196"/>
      <c r="I55" s="197"/>
      <c r="J55" s="198" t="str">
        <f t="shared" si="3"/>
        <v/>
      </c>
      <c r="K55" s="58">
        <v>5</v>
      </c>
      <c r="L55" s="214" t="str">
        <f t="shared" si="4"/>
        <v/>
      </c>
      <c r="M55" s="138">
        <f t="shared" si="5"/>
        <v>250</v>
      </c>
      <c r="N55" s="138">
        <v>1000</v>
      </c>
    </row>
    <row r="56" spans="1:14" s="6" customFormat="1" ht="27.6" customHeight="1" x14ac:dyDescent="0.25">
      <c r="A56" s="29" t="s">
        <v>140</v>
      </c>
      <c r="B56" s="26" t="s">
        <v>20</v>
      </c>
      <c r="C56" s="26" t="s">
        <v>23</v>
      </c>
      <c r="D56" s="26" t="s">
        <v>32</v>
      </c>
      <c r="E56" s="26" t="s">
        <v>38</v>
      </c>
      <c r="F56" s="58">
        <v>250</v>
      </c>
      <c r="G56" s="196"/>
      <c r="H56" s="196"/>
      <c r="I56" s="197"/>
      <c r="J56" s="198" t="str">
        <f t="shared" si="3"/>
        <v/>
      </c>
      <c r="K56" s="58">
        <v>5</v>
      </c>
      <c r="L56" s="214" t="str">
        <f t="shared" si="4"/>
        <v/>
      </c>
      <c r="M56" s="138">
        <v>8</v>
      </c>
      <c r="N56" s="138">
        <v>50</v>
      </c>
    </row>
    <row r="57" spans="1:14" s="2" customFormat="1" ht="27.6" customHeight="1" thickBot="1" x14ac:dyDescent="0.3">
      <c r="A57" s="34" t="s">
        <v>141</v>
      </c>
      <c r="B57" s="21" t="s">
        <v>20</v>
      </c>
      <c r="C57" s="21" t="s">
        <v>23</v>
      </c>
      <c r="D57" s="21" t="s">
        <v>33</v>
      </c>
      <c r="E57" s="21" t="s">
        <v>38</v>
      </c>
      <c r="F57" s="103">
        <v>250</v>
      </c>
      <c r="G57" s="202"/>
      <c r="H57" s="202"/>
      <c r="I57" s="203"/>
      <c r="J57" s="204" t="str">
        <f t="shared" si="3"/>
        <v/>
      </c>
      <c r="K57" s="103">
        <v>5</v>
      </c>
      <c r="L57" s="215" t="str">
        <f t="shared" si="4"/>
        <v/>
      </c>
      <c r="M57" s="140">
        <v>8</v>
      </c>
      <c r="N57" s="140">
        <v>50</v>
      </c>
    </row>
    <row r="58" spans="1:14" s="2" customFormat="1" ht="27.6" customHeight="1" thickTop="1" x14ac:dyDescent="0.25">
      <c r="A58" s="29" t="s">
        <v>142</v>
      </c>
      <c r="B58" s="26" t="s">
        <v>21</v>
      </c>
      <c r="C58" s="26" t="s">
        <v>23</v>
      </c>
      <c r="D58" s="26" t="s">
        <v>28</v>
      </c>
      <c r="E58" s="26" t="s">
        <v>38</v>
      </c>
      <c r="F58" s="58">
        <v>250</v>
      </c>
      <c r="G58" s="196"/>
      <c r="H58" s="196"/>
      <c r="I58" s="197"/>
      <c r="J58" s="198" t="str">
        <f t="shared" si="3"/>
        <v/>
      </c>
      <c r="K58" s="58">
        <v>3</v>
      </c>
      <c r="L58" s="214" t="str">
        <f t="shared" si="4"/>
        <v/>
      </c>
      <c r="M58" s="138">
        <v>0</v>
      </c>
      <c r="N58" s="138">
        <v>50</v>
      </c>
    </row>
    <row r="59" spans="1:14" s="2" customFormat="1" ht="27.6" customHeight="1" x14ac:dyDescent="0.25">
      <c r="A59" s="29" t="s">
        <v>143</v>
      </c>
      <c r="B59" s="26" t="s">
        <v>21</v>
      </c>
      <c r="C59" s="26" t="s">
        <v>23</v>
      </c>
      <c r="D59" s="26" t="s">
        <v>33</v>
      </c>
      <c r="E59" s="26" t="s">
        <v>38</v>
      </c>
      <c r="F59" s="58">
        <v>250</v>
      </c>
      <c r="G59" s="196"/>
      <c r="H59" s="196"/>
      <c r="I59" s="197"/>
      <c r="J59" s="198" t="str">
        <f t="shared" si="3"/>
        <v/>
      </c>
      <c r="K59" s="58">
        <v>3</v>
      </c>
      <c r="L59" s="214" t="str">
        <f t="shared" si="4"/>
        <v/>
      </c>
      <c r="M59" s="138">
        <v>0</v>
      </c>
      <c r="N59" s="138">
        <v>50</v>
      </c>
    </row>
    <row r="60" spans="1:14" s="2" customFormat="1" ht="27.6" customHeight="1" thickBot="1" x14ac:dyDescent="0.3">
      <c r="A60" s="34" t="s">
        <v>6</v>
      </c>
      <c r="B60" s="21" t="s">
        <v>21</v>
      </c>
      <c r="C60" s="21" t="s">
        <v>23</v>
      </c>
      <c r="D60" s="21" t="s">
        <v>31</v>
      </c>
      <c r="E60" s="21" t="s">
        <v>38</v>
      </c>
      <c r="F60" s="103">
        <v>250</v>
      </c>
      <c r="G60" s="202"/>
      <c r="H60" s="202"/>
      <c r="I60" s="203"/>
      <c r="J60" s="204" t="str">
        <f t="shared" si="3"/>
        <v/>
      </c>
      <c r="K60" s="103">
        <v>3</v>
      </c>
      <c r="L60" s="215" t="str">
        <f t="shared" si="4"/>
        <v/>
      </c>
      <c r="M60" s="140">
        <v>0</v>
      </c>
      <c r="N60" s="140">
        <v>50</v>
      </c>
    </row>
    <row r="61" spans="1:14" s="2" customFormat="1" ht="27.6" customHeight="1" thickTop="1" x14ac:dyDescent="0.25">
      <c r="A61" s="29" t="s">
        <v>144</v>
      </c>
      <c r="B61" s="26" t="s">
        <v>22</v>
      </c>
      <c r="C61" s="26" t="s">
        <v>23</v>
      </c>
      <c r="D61" s="26" t="s">
        <v>35</v>
      </c>
      <c r="E61" s="26" t="s">
        <v>38</v>
      </c>
      <c r="F61" s="58">
        <v>250</v>
      </c>
      <c r="G61" s="196"/>
      <c r="H61" s="196"/>
      <c r="I61" s="197"/>
      <c r="J61" s="198" t="str">
        <f t="shared" si="3"/>
        <v/>
      </c>
      <c r="K61" s="58">
        <v>3</v>
      </c>
      <c r="L61" s="214" t="str">
        <f t="shared" si="4"/>
        <v/>
      </c>
      <c r="M61" s="138">
        <v>20</v>
      </c>
      <c r="N61" s="138">
        <v>100</v>
      </c>
    </row>
    <row r="62" spans="1:14" s="2" customFormat="1" ht="27.6" customHeight="1" x14ac:dyDescent="0.25">
      <c r="A62" s="42" t="s">
        <v>145</v>
      </c>
      <c r="B62" s="26" t="s">
        <v>22</v>
      </c>
      <c r="C62" s="26" t="s">
        <v>23</v>
      </c>
      <c r="D62" s="26" t="s">
        <v>28</v>
      </c>
      <c r="E62" s="26" t="s">
        <v>38</v>
      </c>
      <c r="F62" s="58">
        <v>250</v>
      </c>
      <c r="G62" s="196"/>
      <c r="H62" s="196"/>
      <c r="I62" s="197"/>
      <c r="J62" s="198" t="str">
        <f t="shared" si="3"/>
        <v/>
      </c>
      <c r="K62" s="58">
        <v>10</v>
      </c>
      <c r="L62" s="214" t="str">
        <f t="shared" si="4"/>
        <v/>
      </c>
      <c r="M62" s="138">
        <v>25</v>
      </c>
      <c r="N62" s="138">
        <v>200</v>
      </c>
    </row>
    <row r="63" spans="1:14" s="2" customFormat="1" ht="27.6" customHeight="1" x14ac:dyDescent="0.25">
      <c r="A63" s="29" t="s">
        <v>146</v>
      </c>
      <c r="B63" s="26" t="s">
        <v>22</v>
      </c>
      <c r="C63" s="26" t="s">
        <v>23</v>
      </c>
      <c r="D63" s="26" t="s">
        <v>37</v>
      </c>
      <c r="E63" s="26" t="s">
        <v>38</v>
      </c>
      <c r="F63" s="58">
        <v>250</v>
      </c>
      <c r="G63" s="196"/>
      <c r="H63" s="196"/>
      <c r="I63" s="197"/>
      <c r="J63" s="198" t="str">
        <f t="shared" si="3"/>
        <v/>
      </c>
      <c r="K63" s="58">
        <v>3</v>
      </c>
      <c r="L63" s="214" t="str">
        <f t="shared" si="4"/>
        <v/>
      </c>
      <c r="M63" s="138">
        <v>20</v>
      </c>
      <c r="N63" s="138">
        <v>100</v>
      </c>
    </row>
    <row r="64" spans="1:14" s="2" customFormat="1" ht="27.6" customHeight="1" x14ac:dyDescent="0.25">
      <c r="A64" s="29" t="s">
        <v>147</v>
      </c>
      <c r="B64" s="26" t="s">
        <v>22</v>
      </c>
      <c r="C64" s="26" t="s">
        <v>23</v>
      </c>
      <c r="D64" s="26" t="s">
        <v>33</v>
      </c>
      <c r="E64" s="26" t="s">
        <v>38</v>
      </c>
      <c r="F64" s="58">
        <v>250</v>
      </c>
      <c r="G64" s="196"/>
      <c r="H64" s="196"/>
      <c r="I64" s="197"/>
      <c r="J64" s="198" t="str">
        <f t="shared" si="3"/>
        <v/>
      </c>
      <c r="K64" s="58">
        <v>3</v>
      </c>
      <c r="L64" s="214" t="str">
        <f t="shared" si="4"/>
        <v/>
      </c>
      <c r="M64" s="138">
        <v>20</v>
      </c>
      <c r="N64" s="138">
        <v>100</v>
      </c>
    </row>
    <row r="65" spans="1:14" s="2" customFormat="1" ht="27.6" customHeight="1" x14ac:dyDescent="0.25">
      <c r="A65" s="29" t="s">
        <v>148</v>
      </c>
      <c r="B65" s="26" t="s">
        <v>22</v>
      </c>
      <c r="C65" s="26" t="s">
        <v>23</v>
      </c>
      <c r="D65" s="26" t="s">
        <v>31</v>
      </c>
      <c r="E65" s="26" t="s">
        <v>38</v>
      </c>
      <c r="F65" s="58">
        <v>250</v>
      </c>
      <c r="G65" s="196"/>
      <c r="H65" s="196"/>
      <c r="I65" s="197"/>
      <c r="J65" s="198" t="str">
        <f t="shared" si="3"/>
        <v/>
      </c>
      <c r="K65" s="58">
        <v>10</v>
      </c>
      <c r="L65" s="214" t="str">
        <f t="shared" si="4"/>
        <v/>
      </c>
      <c r="M65" s="138">
        <v>20</v>
      </c>
      <c r="N65" s="138">
        <v>100</v>
      </c>
    </row>
    <row r="66" spans="1:14" s="2" customFormat="1" ht="27.6" customHeight="1" thickBot="1" x14ac:dyDescent="0.3">
      <c r="A66" s="29" t="s">
        <v>149</v>
      </c>
      <c r="B66" s="26" t="s">
        <v>22</v>
      </c>
      <c r="C66" s="26" t="s">
        <v>23</v>
      </c>
      <c r="D66" s="26" t="s">
        <v>29</v>
      </c>
      <c r="E66" s="26" t="s">
        <v>38</v>
      </c>
      <c r="F66" s="58">
        <v>250</v>
      </c>
      <c r="G66" s="196"/>
      <c r="H66" s="196"/>
      <c r="I66" s="197"/>
      <c r="J66" s="198" t="str">
        <f t="shared" si="3"/>
        <v/>
      </c>
      <c r="K66" s="58">
        <v>5</v>
      </c>
      <c r="L66" s="214" t="str">
        <f t="shared" si="4"/>
        <v/>
      </c>
      <c r="M66" s="138">
        <v>20</v>
      </c>
      <c r="N66" s="138">
        <v>100</v>
      </c>
    </row>
    <row r="67" spans="1:14" s="2" customFormat="1" ht="27.6" customHeight="1" thickTop="1" x14ac:dyDescent="0.25">
      <c r="A67" s="35" t="s">
        <v>150</v>
      </c>
      <c r="B67" s="36" t="s">
        <v>20</v>
      </c>
      <c r="C67" s="36">
        <v>20</v>
      </c>
      <c r="D67" s="36" t="s">
        <v>68</v>
      </c>
      <c r="E67" s="36" t="s">
        <v>69</v>
      </c>
      <c r="F67" s="104">
        <v>500</v>
      </c>
      <c r="G67" s="205"/>
      <c r="H67" s="205"/>
      <c r="I67" s="206"/>
      <c r="J67" s="207" t="str">
        <f t="shared" si="3"/>
        <v/>
      </c>
      <c r="K67" s="104">
        <v>3</v>
      </c>
      <c r="L67" s="216" t="str">
        <f t="shared" si="4"/>
        <v/>
      </c>
      <c r="M67" s="141">
        <v>8</v>
      </c>
      <c r="N67" s="141">
        <v>100</v>
      </c>
    </row>
    <row r="68" spans="1:14" s="2" customFormat="1" ht="27.6" customHeight="1" x14ac:dyDescent="0.25">
      <c r="A68" s="29" t="s">
        <v>151</v>
      </c>
      <c r="B68" s="26" t="s">
        <v>20</v>
      </c>
      <c r="C68" s="26" t="s">
        <v>23</v>
      </c>
      <c r="D68" s="26" t="s">
        <v>68</v>
      </c>
      <c r="E68" s="26" t="s">
        <v>69</v>
      </c>
      <c r="F68" s="58">
        <v>250</v>
      </c>
      <c r="G68" s="196"/>
      <c r="H68" s="196"/>
      <c r="I68" s="197"/>
      <c r="J68" s="198" t="str">
        <f t="shared" si="3"/>
        <v/>
      </c>
      <c r="K68" s="58">
        <v>3</v>
      </c>
      <c r="L68" s="214" t="str">
        <f t="shared" si="4"/>
        <v/>
      </c>
      <c r="M68" s="138">
        <v>8</v>
      </c>
      <c r="N68" s="138">
        <v>100</v>
      </c>
    </row>
    <row r="69" spans="1:14" s="2" customFormat="1" ht="27.6" customHeight="1" thickBot="1" x14ac:dyDescent="0.3">
      <c r="A69" s="28" t="s">
        <v>152</v>
      </c>
      <c r="B69" s="24" t="s">
        <v>22</v>
      </c>
      <c r="C69" s="24">
        <v>20</v>
      </c>
      <c r="D69" s="24" t="s">
        <v>68</v>
      </c>
      <c r="E69" s="24" t="s">
        <v>69</v>
      </c>
      <c r="F69" s="105">
        <v>500</v>
      </c>
      <c r="G69" s="208"/>
      <c r="H69" s="208"/>
      <c r="I69" s="209"/>
      <c r="J69" s="210" t="str">
        <f t="shared" si="3"/>
        <v/>
      </c>
      <c r="K69" s="105">
        <v>3</v>
      </c>
      <c r="L69" s="217" t="str">
        <f t="shared" si="4"/>
        <v/>
      </c>
      <c r="M69" s="142">
        <v>8</v>
      </c>
      <c r="N69" s="142">
        <v>100</v>
      </c>
    </row>
    <row r="70" spans="1:14" s="2" customFormat="1" ht="5.45" customHeight="1" thickTop="1" thickBot="1" x14ac:dyDescent="0.3">
      <c r="A70" s="48"/>
      <c r="B70" s="49"/>
      <c r="C70" s="49"/>
      <c r="D70" s="49"/>
      <c r="E70" s="49"/>
      <c r="F70" s="50"/>
      <c r="G70" s="50"/>
      <c r="H70" s="50"/>
      <c r="I70" s="51"/>
      <c r="J70" s="51"/>
      <c r="K70" s="50"/>
      <c r="L70" s="52"/>
      <c r="M70" s="145"/>
      <c r="N70" s="145"/>
    </row>
    <row r="71" spans="1:14" s="116" customFormat="1" ht="27.6" customHeight="1" thickTop="1" x14ac:dyDescent="0.25">
      <c r="A71" s="178" t="s">
        <v>204</v>
      </c>
      <c r="B71" s="179"/>
      <c r="C71" s="179"/>
      <c r="D71" s="179"/>
      <c r="E71" s="179"/>
      <c r="F71" s="179"/>
      <c r="G71" s="179"/>
      <c r="H71" s="179"/>
      <c r="I71" s="179"/>
      <c r="J71" s="179"/>
      <c r="K71" s="179"/>
      <c r="L71" s="122">
        <f>SUM(L31:L69)</f>
        <v>0</v>
      </c>
    </row>
    <row r="72" spans="1:14" s="116" customFormat="1" ht="27.6" customHeight="1" x14ac:dyDescent="0.25">
      <c r="A72" s="180" t="s">
        <v>199</v>
      </c>
      <c r="B72" s="181"/>
      <c r="C72" s="181"/>
      <c r="D72" s="181"/>
      <c r="E72" s="181"/>
      <c r="F72" s="181"/>
      <c r="G72" s="181"/>
      <c r="H72" s="181"/>
      <c r="I72" s="181"/>
      <c r="J72" s="181"/>
      <c r="K72" s="181"/>
      <c r="L72" s="123">
        <f>L71*0.0925</f>
        <v>0</v>
      </c>
    </row>
    <row r="73" spans="1:14" s="116" customFormat="1" ht="27.6" customHeight="1" x14ac:dyDescent="0.25">
      <c r="A73" s="180" t="s">
        <v>206</v>
      </c>
      <c r="B73" s="181"/>
      <c r="C73" s="181"/>
      <c r="D73" s="181"/>
      <c r="E73" s="181"/>
      <c r="F73" s="181"/>
      <c r="G73" s="181"/>
      <c r="H73" s="181"/>
      <c r="I73" s="181"/>
      <c r="J73" s="181"/>
      <c r="K73" s="181"/>
      <c r="L73" s="123">
        <f>SUM(L71:L72)</f>
        <v>0</v>
      </c>
    </row>
    <row r="74" spans="1:14" s="116" customFormat="1" ht="27.6" customHeight="1" thickBot="1" x14ac:dyDescent="0.3">
      <c r="A74" s="192" t="s">
        <v>213</v>
      </c>
      <c r="B74" s="193"/>
      <c r="C74" s="193"/>
      <c r="D74" s="193"/>
      <c r="E74" s="193"/>
      <c r="F74" s="193"/>
      <c r="G74" s="193"/>
      <c r="H74" s="193"/>
      <c r="I74" s="193"/>
      <c r="J74" s="193"/>
      <c r="K74" s="193"/>
      <c r="L74" s="124">
        <f>L73*10</f>
        <v>0</v>
      </c>
    </row>
    <row r="75" spans="1:14" s="116" customFormat="1" ht="27.6" customHeight="1" thickTop="1" x14ac:dyDescent="0.25">
      <c r="A75" s="164" t="s">
        <v>210</v>
      </c>
      <c r="B75" s="164"/>
      <c r="C75" s="164"/>
      <c r="D75" s="164"/>
      <c r="E75" s="164"/>
      <c r="F75" s="164"/>
      <c r="G75" s="164"/>
      <c r="H75" s="164"/>
      <c r="I75" s="164"/>
      <c r="J75" s="164"/>
      <c r="K75" s="164"/>
      <c r="L75" s="164"/>
    </row>
    <row r="76" spans="1:14" s="116" customFormat="1" ht="27.6" customHeight="1" x14ac:dyDescent="0.25">
      <c r="A76" s="157" t="s">
        <v>200</v>
      </c>
      <c r="B76" s="157"/>
      <c r="C76" s="157"/>
      <c r="D76" s="183"/>
      <c r="E76" s="183"/>
      <c r="F76" s="183"/>
      <c r="G76" s="183"/>
      <c r="H76" s="134" t="s">
        <v>201</v>
      </c>
      <c r="I76" s="185"/>
      <c r="J76" s="185"/>
      <c r="K76" s="185"/>
      <c r="L76" s="185"/>
    </row>
    <row r="77" spans="1:14" s="116" customFormat="1" ht="27.6" customHeight="1" x14ac:dyDescent="0.25">
      <c r="A77" s="157" t="s">
        <v>202</v>
      </c>
      <c r="B77" s="157"/>
      <c r="C77" s="157"/>
      <c r="D77" s="184"/>
      <c r="E77" s="184"/>
      <c r="F77" s="184"/>
      <c r="G77" s="184"/>
      <c r="H77" s="121" t="s">
        <v>203</v>
      </c>
      <c r="I77" s="182"/>
      <c r="J77" s="182"/>
      <c r="K77" s="182"/>
      <c r="L77" s="182"/>
    </row>
    <row r="78" spans="1:14" s="116" customFormat="1" ht="27.6" customHeight="1" thickBot="1" x14ac:dyDescent="0.3">
      <c r="A78" s="157" t="s">
        <v>211</v>
      </c>
      <c r="B78" s="157"/>
      <c r="C78" s="157"/>
      <c r="D78" s="168"/>
      <c r="E78" s="168"/>
      <c r="F78" s="168"/>
      <c r="G78" s="168"/>
      <c r="H78" s="121" t="s">
        <v>212</v>
      </c>
      <c r="I78" s="169"/>
      <c r="J78" s="169"/>
      <c r="K78" s="169"/>
      <c r="L78" s="169"/>
    </row>
    <row r="79" spans="1:14" s="2" customFormat="1" ht="20.100000000000001" customHeight="1" thickBot="1" x14ac:dyDescent="0.3">
      <c r="A79" s="68" t="s">
        <v>189</v>
      </c>
      <c r="B79" s="69"/>
      <c r="C79" s="69"/>
      <c r="D79" s="70"/>
      <c r="E79" s="71"/>
      <c r="F79" s="108"/>
      <c r="G79" s="72"/>
      <c r="H79" s="72"/>
      <c r="I79" s="72"/>
      <c r="J79" s="108">
        <f>COUNTA(A81:A99)</f>
        <v>19</v>
      </c>
      <c r="K79" s="73" t="s">
        <v>108</v>
      </c>
      <c r="L79" s="74">
        <f>SUM(L81:L99)</f>
        <v>0</v>
      </c>
      <c r="N79" s="144"/>
    </row>
    <row r="80" spans="1:14" ht="52.5" thickBot="1" x14ac:dyDescent="0.3">
      <c r="A80" s="1" t="s">
        <v>1</v>
      </c>
      <c r="B80" s="1" t="s">
        <v>0</v>
      </c>
      <c r="C80" s="1" t="s">
        <v>67</v>
      </c>
      <c r="D80" s="1" t="s">
        <v>19</v>
      </c>
      <c r="E80" s="1" t="s">
        <v>62</v>
      </c>
      <c r="F80" s="1" t="s">
        <v>219</v>
      </c>
      <c r="G80" s="1" t="s">
        <v>192</v>
      </c>
      <c r="H80" s="1" t="s">
        <v>232</v>
      </c>
      <c r="I80" s="1" t="s">
        <v>235</v>
      </c>
      <c r="J80" s="1" t="s">
        <v>195</v>
      </c>
      <c r="K80" s="1" t="s">
        <v>220</v>
      </c>
      <c r="L80" s="1" t="s">
        <v>234</v>
      </c>
      <c r="M80" s="1" t="s">
        <v>221</v>
      </c>
      <c r="N80" s="1" t="s">
        <v>222</v>
      </c>
    </row>
    <row r="81" spans="1:14" s="2" customFormat="1" ht="27.6" customHeight="1" x14ac:dyDescent="0.25">
      <c r="A81" s="28" t="s">
        <v>153</v>
      </c>
      <c r="B81" s="24" t="s">
        <v>20</v>
      </c>
      <c r="C81" s="24">
        <v>80</v>
      </c>
      <c r="D81" s="24" t="s">
        <v>25</v>
      </c>
      <c r="E81" s="39" t="s">
        <v>70</v>
      </c>
      <c r="F81" s="105">
        <v>250</v>
      </c>
      <c r="G81" s="208"/>
      <c r="H81" s="208"/>
      <c r="I81" s="209"/>
      <c r="J81" s="210" t="str">
        <f t="shared" ref="J81:J99" si="6">IF(ISBLANK(H81),"",IF(ISBLANK(I81),"",I81/H81))</f>
        <v/>
      </c>
      <c r="K81" s="105">
        <v>125</v>
      </c>
      <c r="L81" s="217" t="str">
        <f t="shared" ref="L81:L99" si="7">IF(ISBLANK(I81),"",I81*K81)</f>
        <v/>
      </c>
      <c r="M81" s="142">
        <f>N81*0.25</f>
        <v>800</v>
      </c>
      <c r="N81" s="142">
        <v>3200</v>
      </c>
    </row>
    <row r="82" spans="1:14" s="2" customFormat="1" ht="27.6" customHeight="1" x14ac:dyDescent="0.25">
      <c r="A82" s="29" t="s">
        <v>154</v>
      </c>
      <c r="B82" s="26" t="s">
        <v>21</v>
      </c>
      <c r="C82" s="26">
        <v>80</v>
      </c>
      <c r="D82" s="26" t="s">
        <v>25</v>
      </c>
      <c r="E82" s="26" t="s">
        <v>70</v>
      </c>
      <c r="F82" s="58">
        <v>250</v>
      </c>
      <c r="G82" s="196"/>
      <c r="H82" s="196"/>
      <c r="I82" s="197"/>
      <c r="J82" s="218" t="str">
        <f t="shared" si="6"/>
        <v/>
      </c>
      <c r="K82" s="58">
        <v>5</v>
      </c>
      <c r="L82" s="214" t="str">
        <f t="shared" si="7"/>
        <v/>
      </c>
      <c r="M82" s="138">
        <v>0</v>
      </c>
      <c r="N82" s="138">
        <v>100</v>
      </c>
    </row>
    <row r="83" spans="1:14" s="2" customFormat="1" ht="27.6" customHeight="1" x14ac:dyDescent="0.25">
      <c r="A83" s="31" t="s">
        <v>155</v>
      </c>
      <c r="B83" s="32" t="s">
        <v>22</v>
      </c>
      <c r="C83" s="32">
        <v>80</v>
      </c>
      <c r="D83" s="32" t="s">
        <v>25</v>
      </c>
      <c r="E83" s="24" t="s">
        <v>70</v>
      </c>
      <c r="F83" s="102">
        <v>250</v>
      </c>
      <c r="G83" s="199"/>
      <c r="H83" s="199"/>
      <c r="I83" s="200"/>
      <c r="J83" s="219" t="str">
        <f t="shared" si="6"/>
        <v/>
      </c>
      <c r="K83" s="102">
        <v>65</v>
      </c>
      <c r="L83" s="229" t="str">
        <f t="shared" si="7"/>
        <v/>
      </c>
      <c r="M83" s="139">
        <v>600</v>
      </c>
      <c r="N83" s="139">
        <v>7500</v>
      </c>
    </row>
    <row r="84" spans="1:14" s="2" customFormat="1" ht="27.6" customHeight="1" thickBot="1" x14ac:dyDescent="0.3">
      <c r="A84" s="34" t="s">
        <v>156</v>
      </c>
      <c r="B84" s="21" t="s">
        <v>39</v>
      </c>
      <c r="C84" s="21">
        <v>80</v>
      </c>
      <c r="D84" s="21" t="s">
        <v>25</v>
      </c>
      <c r="E84" s="21" t="s">
        <v>70</v>
      </c>
      <c r="F84" s="103">
        <v>250</v>
      </c>
      <c r="G84" s="202"/>
      <c r="H84" s="202"/>
      <c r="I84" s="203"/>
      <c r="J84" s="220" t="str">
        <f t="shared" si="6"/>
        <v/>
      </c>
      <c r="K84" s="103">
        <v>10</v>
      </c>
      <c r="L84" s="215" t="str">
        <f t="shared" si="7"/>
        <v/>
      </c>
      <c r="M84" s="140">
        <f t="shared" ref="M84:M97" si="8">N84*0.25</f>
        <v>250</v>
      </c>
      <c r="N84" s="140">
        <v>1000</v>
      </c>
    </row>
    <row r="85" spans="1:14" s="2" customFormat="1" ht="27.6" customHeight="1" thickTop="1" x14ac:dyDescent="0.25">
      <c r="A85" s="97" t="s">
        <v>157</v>
      </c>
      <c r="B85" s="47" t="s">
        <v>20</v>
      </c>
      <c r="C85" s="47">
        <v>100</v>
      </c>
      <c r="D85" s="47" t="s">
        <v>25</v>
      </c>
      <c r="E85" s="47" t="s">
        <v>70</v>
      </c>
      <c r="F85" s="109">
        <v>250</v>
      </c>
      <c r="G85" s="221"/>
      <c r="H85" s="221"/>
      <c r="I85" s="222"/>
      <c r="J85" s="223" t="str">
        <f t="shared" si="6"/>
        <v/>
      </c>
      <c r="K85" s="109">
        <v>25</v>
      </c>
      <c r="L85" s="230" t="str">
        <f t="shared" si="7"/>
        <v/>
      </c>
      <c r="M85" s="148">
        <v>60</v>
      </c>
      <c r="N85" s="148">
        <v>250</v>
      </c>
    </row>
    <row r="86" spans="1:14" s="2" customFormat="1" ht="27.6" customHeight="1" thickBot="1" x14ac:dyDescent="0.3">
      <c r="A86" s="28" t="s">
        <v>158</v>
      </c>
      <c r="B86" s="24" t="s">
        <v>22</v>
      </c>
      <c r="C86" s="24">
        <v>100</v>
      </c>
      <c r="D86" s="24" t="s">
        <v>25</v>
      </c>
      <c r="E86" s="24" t="s">
        <v>70</v>
      </c>
      <c r="F86" s="105">
        <v>250</v>
      </c>
      <c r="G86" s="208"/>
      <c r="H86" s="208"/>
      <c r="I86" s="209"/>
      <c r="J86" s="224" t="str">
        <f t="shared" si="6"/>
        <v/>
      </c>
      <c r="K86" s="105">
        <v>12</v>
      </c>
      <c r="L86" s="217" t="str">
        <f t="shared" si="7"/>
        <v/>
      </c>
      <c r="M86" s="142">
        <v>50</v>
      </c>
      <c r="N86" s="142">
        <v>250</v>
      </c>
    </row>
    <row r="87" spans="1:14" s="2" customFormat="1" ht="27.6" customHeight="1" thickTop="1" thickBot="1" x14ac:dyDescent="0.3">
      <c r="A87" s="99" t="s">
        <v>159</v>
      </c>
      <c r="B87" s="100" t="s">
        <v>39</v>
      </c>
      <c r="C87" s="100">
        <v>110</v>
      </c>
      <c r="D87" s="100" t="s">
        <v>25</v>
      </c>
      <c r="E87" s="100" t="s">
        <v>66</v>
      </c>
      <c r="F87" s="110">
        <v>250</v>
      </c>
      <c r="G87" s="225"/>
      <c r="H87" s="225"/>
      <c r="I87" s="226"/>
      <c r="J87" s="227" t="str">
        <f t="shared" si="6"/>
        <v/>
      </c>
      <c r="K87" s="110">
        <v>12</v>
      </c>
      <c r="L87" s="231" t="str">
        <f t="shared" si="7"/>
        <v/>
      </c>
      <c r="M87" s="149">
        <v>100</v>
      </c>
      <c r="N87" s="149">
        <v>1000</v>
      </c>
    </row>
    <row r="88" spans="1:14" s="2" customFormat="1" ht="27.6" customHeight="1" thickTop="1" x14ac:dyDescent="0.25">
      <c r="A88" s="35" t="s">
        <v>160</v>
      </c>
      <c r="B88" s="36" t="s">
        <v>20</v>
      </c>
      <c r="C88" s="36" t="s">
        <v>47</v>
      </c>
      <c r="D88" s="36" t="s">
        <v>25</v>
      </c>
      <c r="E88" s="36" t="s">
        <v>53</v>
      </c>
      <c r="F88" s="104">
        <v>100</v>
      </c>
      <c r="G88" s="205"/>
      <c r="H88" s="205"/>
      <c r="I88" s="206"/>
      <c r="J88" s="228" t="str">
        <f t="shared" si="6"/>
        <v/>
      </c>
      <c r="K88" s="104">
        <v>13</v>
      </c>
      <c r="L88" s="216" t="str">
        <f t="shared" si="7"/>
        <v/>
      </c>
      <c r="M88" s="141">
        <f t="shared" si="8"/>
        <v>50</v>
      </c>
      <c r="N88" s="141">
        <v>200</v>
      </c>
    </row>
    <row r="89" spans="1:14" s="2" customFormat="1" ht="27.6" customHeight="1" x14ac:dyDescent="0.25">
      <c r="A89" s="29" t="s">
        <v>161</v>
      </c>
      <c r="B89" s="26" t="s">
        <v>39</v>
      </c>
      <c r="C89" s="26" t="s">
        <v>48</v>
      </c>
      <c r="D89" s="26" t="s">
        <v>25</v>
      </c>
      <c r="E89" s="26" t="s">
        <v>53</v>
      </c>
      <c r="F89" s="58">
        <v>250</v>
      </c>
      <c r="G89" s="196"/>
      <c r="H89" s="196"/>
      <c r="I89" s="197"/>
      <c r="J89" s="218" t="str">
        <f t="shared" si="6"/>
        <v/>
      </c>
      <c r="K89" s="58">
        <v>8</v>
      </c>
      <c r="L89" s="214" t="str">
        <f t="shared" si="7"/>
        <v/>
      </c>
      <c r="M89" s="138">
        <f t="shared" si="8"/>
        <v>45</v>
      </c>
      <c r="N89" s="138">
        <v>180</v>
      </c>
    </row>
    <row r="90" spans="1:14" s="2" customFormat="1" ht="27.6" customHeight="1" x14ac:dyDescent="0.25">
      <c r="A90" s="29" t="s">
        <v>3</v>
      </c>
      <c r="B90" s="26" t="s">
        <v>39</v>
      </c>
      <c r="C90" s="26" t="s">
        <v>49</v>
      </c>
      <c r="D90" s="26" t="s">
        <v>25</v>
      </c>
      <c r="E90" s="26" t="s">
        <v>53</v>
      </c>
      <c r="F90" s="58">
        <v>250</v>
      </c>
      <c r="G90" s="196"/>
      <c r="H90" s="196"/>
      <c r="I90" s="197"/>
      <c r="J90" s="218" t="str">
        <f t="shared" si="6"/>
        <v/>
      </c>
      <c r="K90" s="58">
        <v>3</v>
      </c>
      <c r="L90" s="214" t="str">
        <f t="shared" si="7"/>
        <v/>
      </c>
      <c r="M90" s="138">
        <v>40</v>
      </c>
      <c r="N90" s="138">
        <v>150</v>
      </c>
    </row>
    <row r="91" spans="1:14" s="2" customFormat="1" ht="27.6" customHeight="1" x14ac:dyDescent="0.25">
      <c r="A91" s="29" t="s">
        <v>162</v>
      </c>
      <c r="B91" s="26" t="s">
        <v>39</v>
      </c>
      <c r="C91" s="26" t="s">
        <v>50</v>
      </c>
      <c r="D91" s="26" t="s">
        <v>25</v>
      </c>
      <c r="E91" s="26" t="s">
        <v>53</v>
      </c>
      <c r="F91" s="58">
        <v>250</v>
      </c>
      <c r="G91" s="196"/>
      <c r="H91" s="196"/>
      <c r="I91" s="197"/>
      <c r="J91" s="218" t="str">
        <f t="shared" si="6"/>
        <v/>
      </c>
      <c r="K91" s="58">
        <v>3</v>
      </c>
      <c r="L91" s="214" t="str">
        <f t="shared" si="7"/>
        <v/>
      </c>
      <c r="M91" s="138">
        <v>40</v>
      </c>
      <c r="N91" s="138">
        <v>150</v>
      </c>
    </row>
    <row r="92" spans="1:14" s="2" customFormat="1" ht="27.6" customHeight="1" x14ac:dyDescent="0.25">
      <c r="A92" s="29" t="s">
        <v>163</v>
      </c>
      <c r="B92" s="26" t="s">
        <v>39</v>
      </c>
      <c r="C92" s="26" t="s">
        <v>51</v>
      </c>
      <c r="D92" s="26" t="s">
        <v>25</v>
      </c>
      <c r="E92" s="26" t="s">
        <v>53</v>
      </c>
      <c r="F92" s="58">
        <v>250</v>
      </c>
      <c r="G92" s="196"/>
      <c r="H92" s="196"/>
      <c r="I92" s="197"/>
      <c r="J92" s="218" t="str">
        <f t="shared" si="6"/>
        <v/>
      </c>
      <c r="K92" s="58">
        <v>3</v>
      </c>
      <c r="L92" s="214" t="str">
        <f t="shared" si="7"/>
        <v/>
      </c>
      <c r="M92" s="138">
        <v>40</v>
      </c>
      <c r="N92" s="138">
        <v>150</v>
      </c>
    </row>
    <row r="93" spans="1:14" s="2" customFormat="1" ht="27.6" customHeight="1" x14ac:dyDescent="0.25">
      <c r="A93" s="29" t="s">
        <v>164</v>
      </c>
      <c r="B93" s="26" t="s">
        <v>20</v>
      </c>
      <c r="C93" s="26">
        <v>27</v>
      </c>
      <c r="D93" s="26" t="s">
        <v>25</v>
      </c>
      <c r="E93" s="26" t="s">
        <v>52</v>
      </c>
      <c r="F93" s="58">
        <v>500</v>
      </c>
      <c r="G93" s="196"/>
      <c r="H93" s="196"/>
      <c r="I93" s="197"/>
      <c r="J93" s="218" t="str">
        <f t="shared" si="6"/>
        <v/>
      </c>
      <c r="K93" s="58">
        <v>13</v>
      </c>
      <c r="L93" s="214" t="str">
        <f t="shared" si="7"/>
        <v/>
      </c>
      <c r="M93" s="138">
        <f t="shared" si="8"/>
        <v>75</v>
      </c>
      <c r="N93" s="138">
        <v>300</v>
      </c>
    </row>
    <row r="94" spans="1:14" s="2" customFormat="1" ht="27.6" customHeight="1" x14ac:dyDescent="0.25">
      <c r="A94" s="29" t="s">
        <v>9</v>
      </c>
      <c r="B94" s="26" t="s">
        <v>22</v>
      </c>
      <c r="C94" s="26">
        <v>27</v>
      </c>
      <c r="D94" s="26" t="s">
        <v>25</v>
      </c>
      <c r="E94" s="26" t="s">
        <v>52</v>
      </c>
      <c r="F94" s="58">
        <v>500</v>
      </c>
      <c r="G94" s="196"/>
      <c r="H94" s="196"/>
      <c r="I94" s="197"/>
      <c r="J94" s="218" t="str">
        <f t="shared" si="6"/>
        <v/>
      </c>
      <c r="K94" s="58">
        <v>8</v>
      </c>
      <c r="L94" s="214" t="str">
        <f t="shared" si="7"/>
        <v/>
      </c>
      <c r="M94" s="138">
        <f t="shared" si="8"/>
        <v>62.5</v>
      </c>
      <c r="N94" s="138">
        <v>250</v>
      </c>
    </row>
    <row r="95" spans="1:14" s="2" customFormat="1" ht="27.6" customHeight="1" x14ac:dyDescent="0.25">
      <c r="A95" s="29" t="s">
        <v>10</v>
      </c>
      <c r="B95" s="26" t="s">
        <v>56</v>
      </c>
      <c r="C95" s="26" t="s">
        <v>54</v>
      </c>
      <c r="D95" s="26" t="s">
        <v>25</v>
      </c>
      <c r="E95" s="26" t="s">
        <v>71</v>
      </c>
      <c r="F95" s="58">
        <v>200</v>
      </c>
      <c r="G95" s="196"/>
      <c r="H95" s="196"/>
      <c r="I95" s="197"/>
      <c r="J95" s="218" t="str">
        <f t="shared" si="6"/>
        <v/>
      </c>
      <c r="K95" s="58">
        <v>5</v>
      </c>
      <c r="L95" s="214" t="str">
        <f t="shared" si="7"/>
        <v/>
      </c>
      <c r="M95" s="138">
        <v>35</v>
      </c>
      <c r="N95" s="138">
        <v>150</v>
      </c>
    </row>
    <row r="96" spans="1:14" s="2" customFormat="1" ht="27.6" customHeight="1" x14ac:dyDescent="0.25">
      <c r="A96" s="29" t="s">
        <v>11</v>
      </c>
      <c r="B96" s="26" t="s">
        <v>57</v>
      </c>
      <c r="C96" s="26" t="s">
        <v>55</v>
      </c>
      <c r="D96" s="26" t="s">
        <v>25</v>
      </c>
      <c r="E96" s="26" t="s">
        <v>71</v>
      </c>
      <c r="F96" s="58">
        <v>250</v>
      </c>
      <c r="G96" s="196"/>
      <c r="H96" s="196"/>
      <c r="I96" s="197"/>
      <c r="J96" s="218" t="str">
        <f t="shared" si="6"/>
        <v/>
      </c>
      <c r="K96" s="58">
        <v>35</v>
      </c>
      <c r="L96" s="214" t="str">
        <f t="shared" si="7"/>
        <v/>
      </c>
      <c r="M96" s="138">
        <v>80</v>
      </c>
      <c r="N96" s="138">
        <v>600</v>
      </c>
    </row>
    <row r="97" spans="1:14" s="2" customFormat="1" ht="27.6" customHeight="1" x14ac:dyDescent="0.25">
      <c r="A97" s="29" t="s">
        <v>12</v>
      </c>
      <c r="B97" s="26" t="s">
        <v>56</v>
      </c>
      <c r="C97" s="26" t="s">
        <v>58</v>
      </c>
      <c r="D97" s="26" t="s">
        <v>25</v>
      </c>
      <c r="E97" s="26" t="s">
        <v>59</v>
      </c>
      <c r="F97" s="58">
        <v>200</v>
      </c>
      <c r="G97" s="196"/>
      <c r="H97" s="196"/>
      <c r="I97" s="197"/>
      <c r="J97" s="218" t="str">
        <f t="shared" si="6"/>
        <v/>
      </c>
      <c r="K97" s="58">
        <v>5</v>
      </c>
      <c r="L97" s="214" t="str">
        <f t="shared" si="7"/>
        <v/>
      </c>
      <c r="M97" s="138">
        <f t="shared" si="8"/>
        <v>50</v>
      </c>
      <c r="N97" s="138">
        <v>200</v>
      </c>
    </row>
    <row r="98" spans="1:14" s="2" customFormat="1" ht="27.6" customHeight="1" x14ac:dyDescent="0.25">
      <c r="A98" s="29" t="s">
        <v>7</v>
      </c>
      <c r="B98" s="26" t="s">
        <v>56</v>
      </c>
      <c r="C98" s="26" t="s">
        <v>58</v>
      </c>
      <c r="D98" s="26" t="s">
        <v>25</v>
      </c>
      <c r="E98" s="26" t="s">
        <v>60</v>
      </c>
      <c r="F98" s="58">
        <v>200</v>
      </c>
      <c r="G98" s="196"/>
      <c r="H98" s="196"/>
      <c r="I98" s="197"/>
      <c r="J98" s="218" t="str">
        <f t="shared" si="6"/>
        <v/>
      </c>
      <c r="K98" s="58">
        <v>2</v>
      </c>
      <c r="L98" s="214" t="str">
        <f t="shared" si="7"/>
        <v/>
      </c>
      <c r="M98" s="138">
        <v>35</v>
      </c>
      <c r="N98" s="138">
        <v>150</v>
      </c>
    </row>
    <row r="99" spans="1:14" s="2" customFormat="1" ht="27.6" customHeight="1" thickBot="1" x14ac:dyDescent="0.3">
      <c r="A99" s="28" t="s">
        <v>8</v>
      </c>
      <c r="B99" s="24" t="s">
        <v>20</v>
      </c>
      <c r="C99" s="24" t="s">
        <v>46</v>
      </c>
      <c r="D99" s="24" t="s">
        <v>35</v>
      </c>
      <c r="E99" s="24" t="s">
        <v>190</v>
      </c>
      <c r="F99" s="105">
        <v>500</v>
      </c>
      <c r="G99" s="208"/>
      <c r="H99" s="208"/>
      <c r="I99" s="209"/>
      <c r="J99" s="224" t="str">
        <f t="shared" si="6"/>
        <v/>
      </c>
      <c r="K99" s="105">
        <v>3</v>
      </c>
      <c r="L99" s="217" t="str">
        <f t="shared" si="7"/>
        <v/>
      </c>
      <c r="M99" s="142">
        <v>15</v>
      </c>
      <c r="N99" s="142">
        <v>100</v>
      </c>
    </row>
    <row r="100" spans="1:14" s="2" customFormat="1" ht="5.45" customHeight="1" thickTop="1" thickBot="1" x14ac:dyDescent="0.3">
      <c r="A100" s="48"/>
      <c r="B100" s="49"/>
      <c r="C100" s="49"/>
      <c r="D100" s="49"/>
      <c r="E100" s="49"/>
      <c r="F100" s="50"/>
      <c r="G100" s="50"/>
      <c r="H100" s="50"/>
      <c r="I100" s="51"/>
      <c r="J100" s="51"/>
      <c r="K100" s="50"/>
      <c r="L100" s="52"/>
      <c r="M100" s="145"/>
      <c r="N100" s="145"/>
    </row>
    <row r="101" spans="1:14" s="116" customFormat="1" ht="27.6" customHeight="1" thickTop="1" x14ac:dyDescent="0.25">
      <c r="A101" s="158" t="s">
        <v>205</v>
      </c>
      <c r="B101" s="159"/>
      <c r="C101" s="159"/>
      <c r="D101" s="159"/>
      <c r="E101" s="159"/>
      <c r="F101" s="159"/>
      <c r="G101" s="159"/>
      <c r="H101" s="159"/>
      <c r="I101" s="159"/>
      <c r="J101" s="159"/>
      <c r="K101" s="159"/>
      <c r="L101" s="125">
        <f>SUM(L81:L99)</f>
        <v>0</v>
      </c>
    </row>
    <row r="102" spans="1:14" s="116" customFormat="1" ht="27.6" customHeight="1" x14ac:dyDescent="0.25">
      <c r="A102" s="160" t="s">
        <v>199</v>
      </c>
      <c r="B102" s="161"/>
      <c r="C102" s="161"/>
      <c r="D102" s="161"/>
      <c r="E102" s="161"/>
      <c r="F102" s="161"/>
      <c r="G102" s="161"/>
      <c r="H102" s="161"/>
      <c r="I102" s="161"/>
      <c r="J102" s="161"/>
      <c r="K102" s="161"/>
      <c r="L102" s="126">
        <f>L101*0.0925</f>
        <v>0</v>
      </c>
    </row>
    <row r="103" spans="1:14" s="116" customFormat="1" ht="27.6" customHeight="1" x14ac:dyDescent="0.25">
      <c r="A103" s="160" t="s">
        <v>206</v>
      </c>
      <c r="B103" s="161"/>
      <c r="C103" s="161"/>
      <c r="D103" s="161"/>
      <c r="E103" s="161"/>
      <c r="F103" s="161"/>
      <c r="G103" s="161"/>
      <c r="H103" s="161"/>
      <c r="I103" s="161"/>
      <c r="J103" s="161"/>
      <c r="K103" s="161"/>
      <c r="L103" s="126">
        <f>SUM(L100:L101)</f>
        <v>0</v>
      </c>
    </row>
    <row r="104" spans="1:14" s="116" customFormat="1" ht="27.6" customHeight="1" thickBot="1" x14ac:dyDescent="0.3">
      <c r="A104" s="162" t="s">
        <v>213</v>
      </c>
      <c r="B104" s="163"/>
      <c r="C104" s="163"/>
      <c r="D104" s="163"/>
      <c r="E104" s="163"/>
      <c r="F104" s="163"/>
      <c r="G104" s="163"/>
      <c r="H104" s="163"/>
      <c r="I104" s="163"/>
      <c r="J104" s="163"/>
      <c r="K104" s="163"/>
      <c r="L104" s="127">
        <f>L103*10</f>
        <v>0</v>
      </c>
    </row>
    <row r="105" spans="1:14" s="116" customFormat="1" ht="27.6" customHeight="1" thickTop="1" x14ac:dyDescent="0.25">
      <c r="A105" s="164" t="s">
        <v>210</v>
      </c>
      <c r="B105" s="164"/>
      <c r="C105" s="164"/>
      <c r="D105" s="164"/>
      <c r="E105" s="164"/>
      <c r="F105" s="164"/>
      <c r="G105" s="164"/>
      <c r="H105" s="164"/>
      <c r="I105" s="164"/>
      <c r="J105" s="164"/>
      <c r="K105" s="164"/>
      <c r="L105" s="164"/>
    </row>
    <row r="106" spans="1:14" s="116" customFormat="1" ht="27.6" customHeight="1" x14ac:dyDescent="0.25">
      <c r="A106" s="157" t="s">
        <v>200</v>
      </c>
      <c r="B106" s="157"/>
      <c r="C106" s="157"/>
      <c r="D106" s="183"/>
      <c r="E106" s="183"/>
      <c r="F106" s="183"/>
      <c r="G106" s="183"/>
      <c r="H106" s="134" t="s">
        <v>201</v>
      </c>
      <c r="I106" s="185"/>
      <c r="J106" s="185"/>
      <c r="K106" s="185"/>
      <c r="L106" s="185"/>
    </row>
    <row r="107" spans="1:14" s="116" customFormat="1" ht="27.6" customHeight="1" x14ac:dyDescent="0.25">
      <c r="A107" s="157" t="s">
        <v>202</v>
      </c>
      <c r="B107" s="157"/>
      <c r="C107" s="157"/>
      <c r="D107" s="184"/>
      <c r="E107" s="184"/>
      <c r="F107" s="184"/>
      <c r="G107" s="184"/>
      <c r="H107" s="121" t="s">
        <v>203</v>
      </c>
      <c r="I107" s="182"/>
      <c r="J107" s="182"/>
      <c r="K107" s="182"/>
      <c r="L107" s="182"/>
    </row>
    <row r="108" spans="1:14" s="116" customFormat="1" ht="27.6" customHeight="1" thickBot="1" x14ac:dyDescent="0.3">
      <c r="A108" s="157" t="s">
        <v>211</v>
      </c>
      <c r="B108" s="157"/>
      <c r="C108" s="157"/>
      <c r="D108" s="168"/>
      <c r="E108" s="168"/>
      <c r="F108" s="168"/>
      <c r="G108" s="168"/>
      <c r="H108" s="121" t="s">
        <v>212</v>
      </c>
      <c r="I108" s="169"/>
      <c r="J108" s="169"/>
      <c r="K108" s="169"/>
      <c r="L108" s="169"/>
    </row>
    <row r="109" spans="1:14" s="2" customFormat="1" ht="20.100000000000001" customHeight="1" thickBot="1" x14ac:dyDescent="0.3">
      <c r="A109" s="10" t="s">
        <v>188</v>
      </c>
      <c r="B109" s="11"/>
      <c r="C109" s="56"/>
      <c r="D109" s="57"/>
      <c r="E109" s="54"/>
      <c r="F109" s="111"/>
      <c r="G109" s="55"/>
      <c r="H109" s="111"/>
      <c r="I109" s="115"/>
      <c r="J109" s="111">
        <f>COUNTA(D111:D116)</f>
        <v>6</v>
      </c>
      <c r="K109" s="53" t="s">
        <v>108</v>
      </c>
      <c r="L109" s="12">
        <f>SUM(L111:L116)</f>
        <v>0</v>
      </c>
      <c r="N109" s="144"/>
    </row>
    <row r="110" spans="1:14" ht="39.75" thickBot="1" x14ac:dyDescent="0.3">
      <c r="A110" s="1" t="s">
        <v>1</v>
      </c>
      <c r="B110" s="1" t="s">
        <v>0</v>
      </c>
      <c r="C110" s="1" t="s">
        <v>67</v>
      </c>
      <c r="D110" s="1" t="s">
        <v>19</v>
      </c>
      <c r="E110" s="1" t="s">
        <v>62</v>
      </c>
      <c r="F110" s="1" t="s">
        <v>193</v>
      </c>
      <c r="G110" s="1" t="s">
        <v>192</v>
      </c>
      <c r="H110" s="1" t="s">
        <v>191</v>
      </c>
      <c r="I110" s="1" t="s">
        <v>214</v>
      </c>
      <c r="J110" s="1" t="s">
        <v>195</v>
      </c>
      <c r="K110" s="1" t="s">
        <v>217</v>
      </c>
      <c r="L110" s="1" t="s">
        <v>234</v>
      </c>
      <c r="M110" s="1" t="s">
        <v>216</v>
      </c>
      <c r="N110" s="1" t="s">
        <v>215</v>
      </c>
    </row>
    <row r="111" spans="1:14" s="2" customFormat="1" ht="27.6" customHeight="1" x14ac:dyDescent="0.25">
      <c r="A111" s="29" t="s">
        <v>13</v>
      </c>
      <c r="B111" s="26" t="s">
        <v>20</v>
      </c>
      <c r="C111" s="26">
        <v>20</v>
      </c>
      <c r="D111" s="26" t="s">
        <v>25</v>
      </c>
      <c r="E111" s="26" t="s">
        <v>72</v>
      </c>
      <c r="F111" s="58">
        <v>500</v>
      </c>
      <c r="G111" s="196"/>
      <c r="H111" s="196"/>
      <c r="I111" s="197"/>
      <c r="J111" s="224" t="str">
        <f t="shared" ref="J111:J116" si="9">IF(ISBLANK(H111),"",IF(ISBLANK(I111),"",I111/H111))</f>
        <v/>
      </c>
      <c r="K111" s="58">
        <v>100</v>
      </c>
      <c r="L111" s="217" t="str">
        <f t="shared" ref="L111:L116" si="10">IF(ISBLANK(I111),"",I111*K111)</f>
        <v/>
      </c>
      <c r="M111" s="138">
        <f>N111*0.25</f>
        <v>300</v>
      </c>
      <c r="N111" s="138">
        <v>1200</v>
      </c>
    </row>
    <row r="112" spans="1:14" s="2" customFormat="1" ht="27.6" customHeight="1" x14ac:dyDescent="0.25">
      <c r="A112" s="29" t="s">
        <v>14</v>
      </c>
      <c r="B112" s="26" t="s">
        <v>20</v>
      </c>
      <c r="C112" s="26">
        <v>20</v>
      </c>
      <c r="D112" s="26" t="s">
        <v>30</v>
      </c>
      <c r="E112" s="26" t="s">
        <v>73</v>
      </c>
      <c r="F112" s="58">
        <v>500</v>
      </c>
      <c r="G112" s="196"/>
      <c r="H112" s="196"/>
      <c r="I112" s="197"/>
      <c r="J112" s="218" t="str">
        <f t="shared" si="9"/>
        <v/>
      </c>
      <c r="K112" s="58">
        <v>100</v>
      </c>
      <c r="L112" s="214" t="str">
        <f t="shared" si="10"/>
        <v/>
      </c>
      <c r="M112" s="138">
        <f t="shared" ref="M112:M113" si="11">N112*0.25</f>
        <v>300</v>
      </c>
      <c r="N112" s="138">
        <v>1200</v>
      </c>
    </row>
    <row r="113" spans="1:14" s="2" customFormat="1" ht="27.6" customHeight="1" x14ac:dyDescent="0.25">
      <c r="A113" s="29" t="s">
        <v>15</v>
      </c>
      <c r="B113" s="26" t="s">
        <v>20</v>
      </c>
      <c r="C113" s="26">
        <v>20</v>
      </c>
      <c r="D113" s="26" t="s">
        <v>78</v>
      </c>
      <c r="E113" s="26" t="s">
        <v>74</v>
      </c>
      <c r="F113" s="58">
        <v>500</v>
      </c>
      <c r="G113" s="196"/>
      <c r="H113" s="196"/>
      <c r="I113" s="197"/>
      <c r="J113" s="218" t="str">
        <f t="shared" si="9"/>
        <v/>
      </c>
      <c r="K113" s="58">
        <v>35</v>
      </c>
      <c r="L113" s="214" t="str">
        <f t="shared" si="10"/>
        <v/>
      </c>
      <c r="M113" s="138">
        <f t="shared" si="11"/>
        <v>125</v>
      </c>
      <c r="N113" s="138">
        <v>500</v>
      </c>
    </row>
    <row r="114" spans="1:14" s="2" customFormat="1" ht="27.6" customHeight="1" x14ac:dyDescent="0.25">
      <c r="A114" s="29" t="s">
        <v>16</v>
      </c>
      <c r="B114" s="26" t="s">
        <v>20</v>
      </c>
      <c r="C114" s="26">
        <v>20</v>
      </c>
      <c r="D114" s="26" t="s">
        <v>78</v>
      </c>
      <c r="E114" s="26" t="s">
        <v>75</v>
      </c>
      <c r="F114" s="58">
        <v>500</v>
      </c>
      <c r="G114" s="196"/>
      <c r="H114" s="196"/>
      <c r="I114" s="197"/>
      <c r="J114" s="218" t="str">
        <f t="shared" si="9"/>
        <v/>
      </c>
      <c r="K114" s="58">
        <v>35</v>
      </c>
      <c r="L114" s="214" t="str">
        <f t="shared" si="10"/>
        <v/>
      </c>
      <c r="M114" s="138">
        <v>90</v>
      </c>
      <c r="N114" s="138">
        <v>350</v>
      </c>
    </row>
    <row r="115" spans="1:14" s="2" customFormat="1" ht="27.6" customHeight="1" x14ac:dyDescent="0.25">
      <c r="A115" s="29" t="s">
        <v>17</v>
      </c>
      <c r="B115" s="26" t="s">
        <v>20</v>
      </c>
      <c r="C115" s="26">
        <v>20</v>
      </c>
      <c r="D115" s="26" t="s">
        <v>79</v>
      </c>
      <c r="E115" s="26" t="s">
        <v>76</v>
      </c>
      <c r="F115" s="58">
        <v>500</v>
      </c>
      <c r="G115" s="196"/>
      <c r="H115" s="196"/>
      <c r="I115" s="197"/>
      <c r="J115" s="218" t="str">
        <f t="shared" si="9"/>
        <v/>
      </c>
      <c r="K115" s="58">
        <v>60</v>
      </c>
      <c r="L115" s="214" t="str">
        <f t="shared" si="10"/>
        <v/>
      </c>
      <c r="M115" s="138">
        <v>150</v>
      </c>
      <c r="N115" s="138">
        <v>650</v>
      </c>
    </row>
    <row r="116" spans="1:14" s="2" customFormat="1" ht="27.6" customHeight="1" thickBot="1" x14ac:dyDescent="0.3">
      <c r="A116" s="30" t="s">
        <v>18</v>
      </c>
      <c r="B116" s="23" t="s">
        <v>20</v>
      </c>
      <c r="C116" s="23">
        <v>20</v>
      </c>
      <c r="D116" s="23" t="s">
        <v>80</v>
      </c>
      <c r="E116" s="23" t="s">
        <v>77</v>
      </c>
      <c r="F116" s="112">
        <v>500</v>
      </c>
      <c r="G116" s="232"/>
      <c r="H116" s="232"/>
      <c r="I116" s="233"/>
      <c r="J116" s="234" t="str">
        <f t="shared" si="9"/>
        <v/>
      </c>
      <c r="K116" s="112">
        <v>25</v>
      </c>
      <c r="L116" s="235" t="str">
        <f t="shared" si="10"/>
        <v/>
      </c>
      <c r="M116" s="150">
        <v>70</v>
      </c>
      <c r="N116" s="150">
        <v>300</v>
      </c>
    </row>
    <row r="117" spans="1:14" s="2" customFormat="1" ht="5.45" customHeight="1" thickTop="1" thickBot="1" x14ac:dyDescent="0.3">
      <c r="A117" s="48"/>
      <c r="B117" s="49"/>
      <c r="C117" s="49"/>
      <c r="D117" s="49"/>
      <c r="E117" s="49"/>
      <c r="F117" s="50"/>
      <c r="G117" s="50"/>
      <c r="H117" s="50"/>
      <c r="I117" s="51"/>
      <c r="J117" s="51"/>
      <c r="K117" s="50"/>
      <c r="L117" s="52"/>
      <c r="M117" s="50"/>
      <c r="N117" s="50"/>
    </row>
    <row r="118" spans="1:14" s="116" customFormat="1" ht="27.6" customHeight="1" thickTop="1" x14ac:dyDescent="0.25">
      <c r="A118" s="170" t="s">
        <v>207</v>
      </c>
      <c r="B118" s="171"/>
      <c r="C118" s="171"/>
      <c r="D118" s="171"/>
      <c r="E118" s="171"/>
      <c r="F118" s="171"/>
      <c r="G118" s="171"/>
      <c r="H118" s="171"/>
      <c r="I118" s="171"/>
      <c r="J118" s="171"/>
      <c r="K118" s="171"/>
      <c r="L118" s="128">
        <f>SUM(L111:L116)</f>
        <v>0</v>
      </c>
    </row>
    <row r="119" spans="1:14" s="116" customFormat="1" ht="27.6" customHeight="1" x14ac:dyDescent="0.25">
      <c r="A119" s="172" t="s">
        <v>199</v>
      </c>
      <c r="B119" s="173"/>
      <c r="C119" s="173"/>
      <c r="D119" s="173"/>
      <c r="E119" s="173"/>
      <c r="F119" s="173"/>
      <c r="G119" s="173"/>
      <c r="H119" s="173"/>
      <c r="I119" s="173"/>
      <c r="J119" s="173"/>
      <c r="K119" s="173"/>
      <c r="L119" s="129">
        <f>L118*0.0925</f>
        <v>0</v>
      </c>
    </row>
    <row r="120" spans="1:14" s="116" customFormat="1" ht="27.6" customHeight="1" x14ac:dyDescent="0.25">
      <c r="A120" s="172" t="s">
        <v>206</v>
      </c>
      <c r="B120" s="173"/>
      <c r="C120" s="173"/>
      <c r="D120" s="173"/>
      <c r="E120" s="173"/>
      <c r="F120" s="173"/>
      <c r="G120" s="173"/>
      <c r="H120" s="173"/>
      <c r="I120" s="173"/>
      <c r="J120" s="173"/>
      <c r="K120" s="173"/>
      <c r="L120" s="129">
        <f>SUM(L118:L119)</f>
        <v>0</v>
      </c>
    </row>
    <row r="121" spans="1:14" s="116" customFormat="1" ht="27.6" customHeight="1" thickBot="1" x14ac:dyDescent="0.3">
      <c r="A121" s="172" t="s">
        <v>213</v>
      </c>
      <c r="B121" s="173"/>
      <c r="C121" s="173"/>
      <c r="D121" s="173"/>
      <c r="E121" s="173"/>
      <c r="F121" s="173"/>
      <c r="G121" s="173"/>
      <c r="H121" s="173"/>
      <c r="I121" s="173"/>
      <c r="J121" s="173"/>
      <c r="K121" s="173"/>
      <c r="L121" s="129">
        <f>L120*10</f>
        <v>0</v>
      </c>
    </row>
    <row r="122" spans="1:14" s="116" customFormat="1" ht="27.6" customHeight="1" thickTop="1" x14ac:dyDescent="0.25">
      <c r="A122" s="164" t="s">
        <v>210</v>
      </c>
      <c r="B122" s="164"/>
      <c r="C122" s="164"/>
      <c r="D122" s="164"/>
      <c r="E122" s="164"/>
      <c r="F122" s="164"/>
      <c r="G122" s="164"/>
      <c r="H122" s="164"/>
      <c r="I122" s="164"/>
      <c r="J122" s="164"/>
      <c r="K122" s="164"/>
      <c r="L122" s="164"/>
    </row>
    <row r="123" spans="1:14" s="116" customFormat="1" ht="27.6" customHeight="1" x14ac:dyDescent="0.25">
      <c r="A123" s="157" t="s">
        <v>200</v>
      </c>
      <c r="B123" s="157"/>
      <c r="C123" s="157"/>
      <c r="D123" s="183"/>
      <c r="E123" s="183"/>
      <c r="F123" s="183"/>
      <c r="G123" s="183"/>
      <c r="H123" s="134" t="s">
        <v>201</v>
      </c>
      <c r="I123" s="185"/>
      <c r="J123" s="185"/>
      <c r="K123" s="185"/>
      <c r="L123" s="185"/>
    </row>
    <row r="124" spans="1:14" s="116" customFormat="1" ht="27.6" customHeight="1" x14ac:dyDescent="0.25">
      <c r="A124" s="157" t="s">
        <v>202</v>
      </c>
      <c r="B124" s="157"/>
      <c r="C124" s="157"/>
      <c r="D124" s="184"/>
      <c r="E124" s="184"/>
      <c r="F124" s="184"/>
      <c r="G124" s="184"/>
      <c r="H124" s="121" t="s">
        <v>203</v>
      </c>
      <c r="I124" s="182"/>
      <c r="J124" s="182"/>
      <c r="K124" s="182"/>
      <c r="L124" s="182"/>
    </row>
    <row r="125" spans="1:14" s="116" customFormat="1" ht="27.6" customHeight="1" thickBot="1" x14ac:dyDescent="0.3">
      <c r="A125" s="157" t="s">
        <v>211</v>
      </c>
      <c r="B125" s="157"/>
      <c r="C125" s="157"/>
      <c r="D125" s="168"/>
      <c r="E125" s="168"/>
      <c r="F125" s="168"/>
      <c r="G125" s="168"/>
      <c r="H125" s="121" t="s">
        <v>212</v>
      </c>
      <c r="I125" s="169"/>
      <c r="J125" s="169"/>
      <c r="K125" s="169"/>
      <c r="L125" s="169"/>
    </row>
    <row r="126" spans="1:14" s="2" customFormat="1" ht="20.100000000000001" customHeight="1" thickBot="1" x14ac:dyDescent="0.3">
      <c r="A126" s="75" t="s">
        <v>41</v>
      </c>
      <c r="B126" s="76"/>
      <c r="C126" s="77"/>
      <c r="D126" s="78"/>
      <c r="E126" s="79"/>
      <c r="F126" s="113"/>
      <c r="G126" s="80"/>
      <c r="H126" s="80"/>
      <c r="I126" s="80"/>
      <c r="J126" s="113">
        <f>COUNTA(A130:A140,A142:A145)</f>
        <v>15</v>
      </c>
      <c r="K126" s="81" t="s">
        <v>108</v>
      </c>
      <c r="L126" s="82">
        <f>SUM(L130:L145)</f>
        <v>0</v>
      </c>
      <c r="N126" s="146"/>
    </row>
    <row r="127" spans="1:14" s="2" customFormat="1" ht="29.45" customHeight="1" thickBot="1" x14ac:dyDescent="0.3">
      <c r="A127" s="165" t="s">
        <v>85</v>
      </c>
      <c r="B127" s="166"/>
      <c r="C127" s="166"/>
      <c r="D127" s="166"/>
      <c r="E127" s="166"/>
      <c r="F127" s="166"/>
      <c r="G127" s="166"/>
      <c r="H127" s="166"/>
      <c r="I127" s="166"/>
      <c r="J127" s="166"/>
      <c r="K127" s="166"/>
      <c r="L127" s="167"/>
      <c r="N127" s="147"/>
    </row>
    <row r="128" spans="1:14" ht="39.75" thickBot="1" x14ac:dyDescent="0.3">
      <c r="A128" s="1" t="s">
        <v>1</v>
      </c>
      <c r="B128" s="1" t="s">
        <v>0</v>
      </c>
      <c r="C128" s="1" t="s">
        <v>67</v>
      </c>
      <c r="D128" s="1" t="s">
        <v>19</v>
      </c>
      <c r="E128" s="1" t="s">
        <v>62</v>
      </c>
      <c r="F128" s="1" t="s">
        <v>231</v>
      </c>
      <c r="G128" s="1" t="s">
        <v>192</v>
      </c>
      <c r="H128" s="1" t="s">
        <v>194</v>
      </c>
      <c r="I128" s="1" t="s">
        <v>236</v>
      </c>
      <c r="J128" s="1" t="s">
        <v>196</v>
      </c>
      <c r="K128" s="1" t="s">
        <v>223</v>
      </c>
      <c r="L128" s="1" t="s">
        <v>234</v>
      </c>
      <c r="M128" s="1" t="s">
        <v>224</v>
      </c>
      <c r="N128" s="1" t="s">
        <v>225</v>
      </c>
    </row>
    <row r="129" spans="1:14" s="2" customFormat="1" ht="27.6" customHeight="1" x14ac:dyDescent="0.25">
      <c r="A129" s="151" t="s">
        <v>43</v>
      </c>
      <c r="B129" s="152"/>
      <c r="C129" s="152"/>
      <c r="D129" s="152"/>
      <c r="E129" s="152"/>
      <c r="F129" s="152"/>
      <c r="G129" s="152"/>
      <c r="H129" s="152"/>
      <c r="I129" s="152"/>
      <c r="J129" s="152"/>
      <c r="K129" s="152"/>
      <c r="L129" s="152"/>
      <c r="M129" s="152"/>
      <c r="N129" s="152"/>
    </row>
    <row r="130" spans="1:14" s="2" customFormat="1" ht="27.6" customHeight="1" x14ac:dyDescent="0.25">
      <c r="A130" s="29" t="s">
        <v>165</v>
      </c>
      <c r="B130" s="26" t="s">
        <v>86</v>
      </c>
      <c r="C130" s="26">
        <v>20</v>
      </c>
      <c r="D130" s="26" t="s">
        <v>25</v>
      </c>
      <c r="E130" s="26" t="s">
        <v>90</v>
      </c>
      <c r="F130" s="58" t="s">
        <v>186</v>
      </c>
      <c r="G130" s="196"/>
      <c r="H130" s="196"/>
      <c r="I130" s="197"/>
      <c r="J130" s="218" t="str">
        <f t="shared" ref="J130:J145" si="12">IF(ISBLANK(H130),"",IF(ISBLANK(I130),"",I130/H130))</f>
        <v/>
      </c>
      <c r="K130" s="58">
        <v>1</v>
      </c>
      <c r="L130" s="27" t="str">
        <f t="shared" ref="L130:L140" si="13">IF(ISBLANK(I130),"",I130*K130)</f>
        <v/>
      </c>
      <c r="M130" s="58">
        <v>3</v>
      </c>
      <c r="N130" s="58">
        <v>20</v>
      </c>
    </row>
    <row r="131" spans="1:14" s="2" customFormat="1" ht="27.6" customHeight="1" x14ac:dyDescent="0.25">
      <c r="A131" s="29" t="s">
        <v>166</v>
      </c>
      <c r="B131" s="26" t="s">
        <v>86</v>
      </c>
      <c r="C131" s="26">
        <v>24</v>
      </c>
      <c r="D131" s="26" t="s">
        <v>25</v>
      </c>
      <c r="E131" s="26" t="s">
        <v>91</v>
      </c>
      <c r="F131" s="58" t="s">
        <v>186</v>
      </c>
      <c r="G131" s="196"/>
      <c r="H131" s="196"/>
      <c r="I131" s="197"/>
      <c r="J131" s="223" t="str">
        <f t="shared" si="12"/>
        <v/>
      </c>
      <c r="K131" s="58">
        <v>2</v>
      </c>
      <c r="L131" s="98" t="str">
        <f t="shared" si="13"/>
        <v/>
      </c>
      <c r="M131" s="58">
        <v>4</v>
      </c>
      <c r="N131" s="58">
        <v>20</v>
      </c>
    </row>
    <row r="132" spans="1:14" s="2" customFormat="1" ht="27.6" customHeight="1" x14ac:dyDescent="0.25">
      <c r="A132" s="29" t="s">
        <v>167</v>
      </c>
      <c r="B132" s="26" t="s">
        <v>86</v>
      </c>
      <c r="C132" s="26">
        <v>40</v>
      </c>
      <c r="D132" s="26" t="s">
        <v>25</v>
      </c>
      <c r="E132" s="26" t="s">
        <v>92</v>
      </c>
      <c r="F132" s="58" t="s">
        <v>186</v>
      </c>
      <c r="G132" s="196"/>
      <c r="H132" s="196"/>
      <c r="I132" s="197"/>
      <c r="J132" s="218" t="str">
        <f t="shared" si="12"/>
        <v/>
      </c>
      <c r="K132" s="58">
        <v>4</v>
      </c>
      <c r="L132" s="27" t="str">
        <f t="shared" si="13"/>
        <v/>
      </c>
      <c r="M132" s="58">
        <v>10</v>
      </c>
      <c r="N132" s="58">
        <v>80</v>
      </c>
    </row>
    <row r="133" spans="1:14" s="2" customFormat="1" ht="27.6" customHeight="1" x14ac:dyDescent="0.25">
      <c r="A133" s="29" t="s">
        <v>168</v>
      </c>
      <c r="B133" s="26" t="s">
        <v>87</v>
      </c>
      <c r="C133" s="26">
        <v>40</v>
      </c>
      <c r="D133" s="26" t="s">
        <v>25</v>
      </c>
      <c r="E133" s="26" t="s">
        <v>92</v>
      </c>
      <c r="F133" s="58" t="s">
        <v>186</v>
      </c>
      <c r="G133" s="196"/>
      <c r="H133" s="196"/>
      <c r="I133" s="197"/>
      <c r="J133" s="218" t="str">
        <f t="shared" si="12"/>
        <v/>
      </c>
      <c r="K133" s="58">
        <v>1</v>
      </c>
      <c r="L133" s="27" t="str">
        <f t="shared" si="13"/>
        <v/>
      </c>
      <c r="M133" s="58">
        <v>3</v>
      </c>
      <c r="N133" s="58">
        <v>30</v>
      </c>
    </row>
    <row r="134" spans="1:14" s="2" customFormat="1" ht="27.6" customHeight="1" x14ac:dyDescent="0.25">
      <c r="A134" s="29" t="s">
        <v>169</v>
      </c>
      <c r="B134" s="26" t="s">
        <v>88</v>
      </c>
      <c r="C134" s="26" t="s">
        <v>81</v>
      </c>
      <c r="D134" s="26" t="s">
        <v>25</v>
      </c>
      <c r="E134" s="26" t="s">
        <v>93</v>
      </c>
      <c r="F134" s="58" t="s">
        <v>186</v>
      </c>
      <c r="G134" s="196"/>
      <c r="H134" s="196"/>
      <c r="I134" s="197"/>
      <c r="J134" s="218" t="str">
        <f t="shared" si="12"/>
        <v/>
      </c>
      <c r="K134" s="58">
        <v>5</v>
      </c>
      <c r="L134" s="27" t="str">
        <f t="shared" si="13"/>
        <v/>
      </c>
      <c r="M134" s="58">
        <v>15</v>
      </c>
      <c r="N134" s="58">
        <v>100</v>
      </c>
    </row>
    <row r="135" spans="1:14" s="2" customFormat="1" ht="27.6" customHeight="1" x14ac:dyDescent="0.25">
      <c r="A135" s="29" t="s">
        <v>170</v>
      </c>
      <c r="B135" s="26" t="s">
        <v>89</v>
      </c>
      <c r="C135" s="26" t="s">
        <v>81</v>
      </c>
      <c r="D135" s="26" t="s">
        <v>25</v>
      </c>
      <c r="E135" s="26" t="s">
        <v>93</v>
      </c>
      <c r="F135" s="58" t="s">
        <v>186</v>
      </c>
      <c r="G135" s="196"/>
      <c r="H135" s="196"/>
      <c r="I135" s="197"/>
      <c r="J135" s="218" t="str">
        <f t="shared" si="12"/>
        <v/>
      </c>
      <c r="K135" s="58">
        <v>6</v>
      </c>
      <c r="L135" s="27" t="str">
        <f t="shared" si="13"/>
        <v/>
      </c>
      <c r="M135" s="58">
        <v>25</v>
      </c>
      <c r="N135" s="58">
        <v>120</v>
      </c>
    </row>
    <row r="136" spans="1:14" s="2" customFormat="1" ht="27.6" customHeight="1" x14ac:dyDescent="0.25">
      <c r="A136" s="29" t="s">
        <v>171</v>
      </c>
      <c r="B136" s="26" t="s">
        <v>86</v>
      </c>
      <c r="C136" s="26" t="s">
        <v>81</v>
      </c>
      <c r="D136" s="26" t="s">
        <v>25</v>
      </c>
      <c r="E136" s="26" t="s">
        <v>93</v>
      </c>
      <c r="F136" s="58" t="s">
        <v>186</v>
      </c>
      <c r="G136" s="196"/>
      <c r="H136" s="196"/>
      <c r="I136" s="197"/>
      <c r="J136" s="218" t="str">
        <f t="shared" si="12"/>
        <v/>
      </c>
      <c r="K136" s="58">
        <v>10</v>
      </c>
      <c r="L136" s="27" t="str">
        <f t="shared" si="13"/>
        <v/>
      </c>
      <c r="M136" s="58">
        <v>30</v>
      </c>
      <c r="N136" s="58">
        <v>200</v>
      </c>
    </row>
    <row r="137" spans="1:14" s="2" customFormat="1" ht="27.6" customHeight="1" x14ac:dyDescent="0.25">
      <c r="A137" s="29" t="s">
        <v>172</v>
      </c>
      <c r="B137" s="26" t="s">
        <v>87</v>
      </c>
      <c r="C137" s="26" t="s">
        <v>81</v>
      </c>
      <c r="D137" s="26" t="s">
        <v>25</v>
      </c>
      <c r="E137" s="26" t="s">
        <v>93</v>
      </c>
      <c r="F137" s="58" t="s">
        <v>186</v>
      </c>
      <c r="G137" s="196"/>
      <c r="H137" s="196"/>
      <c r="I137" s="197"/>
      <c r="J137" s="218" t="str">
        <f t="shared" si="12"/>
        <v/>
      </c>
      <c r="K137" s="58">
        <v>8</v>
      </c>
      <c r="L137" s="27" t="str">
        <f t="shared" si="13"/>
        <v/>
      </c>
      <c r="M137" s="58">
        <v>20</v>
      </c>
      <c r="N137" s="58">
        <v>160</v>
      </c>
    </row>
    <row r="138" spans="1:14" s="2" customFormat="1" ht="27.6" customHeight="1" x14ac:dyDescent="0.25">
      <c r="A138" s="29" t="s">
        <v>173</v>
      </c>
      <c r="B138" s="26" t="s">
        <v>86</v>
      </c>
      <c r="C138" s="26" t="s">
        <v>82</v>
      </c>
      <c r="D138" s="26" t="s">
        <v>25</v>
      </c>
      <c r="E138" s="26" t="s">
        <v>94</v>
      </c>
      <c r="F138" s="58" t="s">
        <v>186</v>
      </c>
      <c r="G138" s="196"/>
      <c r="H138" s="196"/>
      <c r="I138" s="197"/>
      <c r="J138" s="218" t="str">
        <f t="shared" si="12"/>
        <v/>
      </c>
      <c r="K138" s="58">
        <v>1</v>
      </c>
      <c r="L138" s="27" t="str">
        <f t="shared" si="13"/>
        <v/>
      </c>
      <c r="M138" s="58">
        <v>1</v>
      </c>
      <c r="N138" s="58">
        <v>10</v>
      </c>
    </row>
    <row r="139" spans="1:14" s="2" customFormat="1" ht="27.6" customHeight="1" x14ac:dyDescent="0.25">
      <c r="A139" s="29" t="s">
        <v>174</v>
      </c>
      <c r="B139" s="26" t="s">
        <v>86</v>
      </c>
      <c r="C139" s="26" t="s">
        <v>83</v>
      </c>
      <c r="D139" s="26" t="s">
        <v>25</v>
      </c>
      <c r="E139" s="26" t="s">
        <v>95</v>
      </c>
      <c r="F139" s="58" t="s">
        <v>186</v>
      </c>
      <c r="G139" s="196"/>
      <c r="H139" s="196"/>
      <c r="I139" s="197"/>
      <c r="J139" s="218" t="str">
        <f t="shared" si="12"/>
        <v/>
      </c>
      <c r="K139" s="58">
        <v>1</v>
      </c>
      <c r="L139" s="27" t="str">
        <f t="shared" si="13"/>
        <v/>
      </c>
      <c r="M139" s="58">
        <v>1</v>
      </c>
      <c r="N139" s="58">
        <v>10</v>
      </c>
    </row>
    <row r="140" spans="1:14" s="2" customFormat="1" ht="27.6" customHeight="1" x14ac:dyDescent="0.25">
      <c r="A140" s="29" t="s">
        <v>175</v>
      </c>
      <c r="B140" s="26" t="s">
        <v>86</v>
      </c>
      <c r="C140" s="26" t="s">
        <v>84</v>
      </c>
      <c r="D140" s="26" t="s">
        <v>25</v>
      </c>
      <c r="E140" s="26" t="s">
        <v>96</v>
      </c>
      <c r="F140" s="58" t="s">
        <v>186</v>
      </c>
      <c r="G140" s="196"/>
      <c r="H140" s="196"/>
      <c r="I140" s="197"/>
      <c r="J140" s="218" t="str">
        <f t="shared" si="12"/>
        <v/>
      </c>
      <c r="K140" s="58">
        <v>2</v>
      </c>
      <c r="L140" s="27" t="str">
        <f t="shared" si="13"/>
        <v/>
      </c>
      <c r="M140" s="58">
        <v>3</v>
      </c>
      <c r="N140" s="58">
        <v>20</v>
      </c>
    </row>
    <row r="141" spans="1:14" s="2" customFormat="1" ht="27.6" customHeight="1" x14ac:dyDescent="0.25">
      <c r="A141" s="186" t="s">
        <v>100</v>
      </c>
      <c r="B141" s="187"/>
      <c r="C141" s="187"/>
      <c r="D141" s="187"/>
      <c r="E141" s="187"/>
      <c r="F141" s="187"/>
      <c r="G141" s="187"/>
      <c r="H141" s="187"/>
      <c r="I141" s="187"/>
      <c r="J141" s="187"/>
      <c r="K141" s="187"/>
      <c r="L141" s="187"/>
      <c r="M141" s="187"/>
      <c r="N141" s="187"/>
    </row>
    <row r="142" spans="1:14" s="2" customFormat="1" ht="27.6" customHeight="1" x14ac:dyDescent="0.25">
      <c r="A142" s="29" t="s">
        <v>176</v>
      </c>
      <c r="B142" s="26" t="s">
        <v>99</v>
      </c>
      <c r="C142" s="26">
        <v>20</v>
      </c>
      <c r="D142" s="26" t="s">
        <v>25</v>
      </c>
      <c r="E142" s="26" t="s">
        <v>97</v>
      </c>
      <c r="F142" s="58" t="s">
        <v>186</v>
      </c>
      <c r="G142" s="196"/>
      <c r="H142" s="196"/>
      <c r="I142" s="197"/>
      <c r="J142" s="218" t="str">
        <f t="shared" si="12"/>
        <v/>
      </c>
      <c r="K142" s="58">
        <v>8</v>
      </c>
      <c r="L142" s="27" t="str">
        <f>IF(ISBLANK(I142),"",I142*K142)</f>
        <v/>
      </c>
      <c r="M142" s="58">
        <v>10</v>
      </c>
      <c r="N142" s="58">
        <v>100</v>
      </c>
    </row>
    <row r="143" spans="1:14" s="2" customFormat="1" ht="27.6" customHeight="1" x14ac:dyDescent="0.25">
      <c r="A143" s="29" t="s">
        <v>177</v>
      </c>
      <c r="B143" s="26" t="s">
        <v>88</v>
      </c>
      <c r="C143" s="26">
        <v>20</v>
      </c>
      <c r="D143" s="26" t="s">
        <v>25</v>
      </c>
      <c r="E143" s="26" t="s">
        <v>97</v>
      </c>
      <c r="F143" s="58" t="s">
        <v>186</v>
      </c>
      <c r="G143" s="196"/>
      <c r="H143" s="196"/>
      <c r="I143" s="197"/>
      <c r="J143" s="218" t="str">
        <f t="shared" si="12"/>
        <v/>
      </c>
      <c r="K143" s="58">
        <v>4</v>
      </c>
      <c r="L143" s="27" t="str">
        <f>IF(ISBLANK(I143),"",I143*K143)</f>
        <v/>
      </c>
      <c r="M143" s="58">
        <v>10</v>
      </c>
      <c r="N143" s="58">
        <v>200</v>
      </c>
    </row>
    <row r="144" spans="1:14" s="2" customFormat="1" ht="27.6" customHeight="1" x14ac:dyDescent="0.25">
      <c r="A144" s="29" t="s">
        <v>178</v>
      </c>
      <c r="B144" s="26" t="s">
        <v>86</v>
      </c>
      <c r="C144" s="26">
        <v>20</v>
      </c>
      <c r="D144" s="26" t="s">
        <v>25</v>
      </c>
      <c r="E144" s="26" t="s">
        <v>97</v>
      </c>
      <c r="F144" s="58" t="s">
        <v>186</v>
      </c>
      <c r="G144" s="196"/>
      <c r="H144" s="196"/>
      <c r="I144" s="197"/>
      <c r="J144" s="218" t="str">
        <f t="shared" si="12"/>
        <v/>
      </c>
      <c r="K144" s="58">
        <v>4</v>
      </c>
      <c r="L144" s="27" t="str">
        <f>IF(ISBLANK(I144),"",I144*K144)</f>
        <v/>
      </c>
      <c r="M144" s="58">
        <v>40</v>
      </c>
      <c r="N144" s="58">
        <v>350</v>
      </c>
    </row>
    <row r="145" spans="1:14" s="2" customFormat="1" ht="27.6" customHeight="1" thickBot="1" x14ac:dyDescent="0.3">
      <c r="A145" s="29" t="s">
        <v>179</v>
      </c>
      <c r="B145" s="26" t="s">
        <v>86</v>
      </c>
      <c r="C145" s="26">
        <v>20</v>
      </c>
      <c r="D145" s="26" t="s">
        <v>25</v>
      </c>
      <c r="E145" s="26" t="s">
        <v>98</v>
      </c>
      <c r="F145" s="58" t="s">
        <v>186</v>
      </c>
      <c r="G145" s="196"/>
      <c r="H145" s="196"/>
      <c r="I145" s="197"/>
      <c r="J145" s="218" t="str">
        <f t="shared" si="12"/>
        <v/>
      </c>
      <c r="K145" s="58">
        <v>1</v>
      </c>
      <c r="L145" s="27" t="str">
        <f>IF(ISBLANK(I145),"",I145*K145)</f>
        <v/>
      </c>
      <c r="M145" s="58">
        <v>10</v>
      </c>
      <c r="N145" s="58">
        <v>120</v>
      </c>
    </row>
    <row r="146" spans="1:14" s="2" customFormat="1" ht="5.45" customHeight="1" thickTop="1" thickBot="1" x14ac:dyDescent="0.3">
      <c r="A146" s="48"/>
      <c r="B146" s="49"/>
      <c r="C146" s="49"/>
      <c r="D146" s="49"/>
      <c r="E146" s="49"/>
      <c r="F146" s="50"/>
      <c r="G146" s="50"/>
      <c r="H146" s="50"/>
      <c r="I146" s="51"/>
      <c r="J146" s="51"/>
      <c r="K146" s="50"/>
      <c r="L146" s="52"/>
      <c r="M146" s="50"/>
      <c r="N146" s="50"/>
    </row>
    <row r="147" spans="1:14" s="116" customFormat="1" ht="27.6" customHeight="1" thickTop="1" x14ac:dyDescent="0.25">
      <c r="A147" s="170" t="s">
        <v>208</v>
      </c>
      <c r="B147" s="171"/>
      <c r="C147" s="171"/>
      <c r="D147" s="171"/>
      <c r="E147" s="171"/>
      <c r="F147" s="171"/>
      <c r="G147" s="171"/>
      <c r="H147" s="171"/>
      <c r="I147" s="171"/>
      <c r="J147" s="171"/>
      <c r="K147" s="171"/>
      <c r="L147" s="128">
        <f>SUM(L130:L145)</f>
        <v>0</v>
      </c>
    </row>
    <row r="148" spans="1:14" s="116" customFormat="1" ht="27.6" customHeight="1" x14ac:dyDescent="0.25">
      <c r="A148" s="172" t="s">
        <v>199</v>
      </c>
      <c r="B148" s="173"/>
      <c r="C148" s="173"/>
      <c r="D148" s="173"/>
      <c r="E148" s="173"/>
      <c r="F148" s="173"/>
      <c r="G148" s="173"/>
      <c r="H148" s="173"/>
      <c r="I148" s="173"/>
      <c r="J148" s="173"/>
      <c r="K148" s="173"/>
      <c r="L148" s="129">
        <f>L147*0.0925</f>
        <v>0</v>
      </c>
    </row>
    <row r="149" spans="1:14" s="116" customFormat="1" ht="27.6" customHeight="1" x14ac:dyDescent="0.25">
      <c r="A149" s="172" t="s">
        <v>206</v>
      </c>
      <c r="B149" s="173"/>
      <c r="C149" s="173"/>
      <c r="D149" s="173"/>
      <c r="E149" s="173"/>
      <c r="F149" s="173"/>
      <c r="G149" s="173"/>
      <c r="H149" s="173"/>
      <c r="I149" s="173"/>
      <c r="J149" s="173"/>
      <c r="K149" s="173"/>
      <c r="L149" s="129">
        <f>SUM(L147:L148)</f>
        <v>0</v>
      </c>
    </row>
    <row r="150" spans="1:14" s="116" customFormat="1" ht="27.6" customHeight="1" thickBot="1" x14ac:dyDescent="0.3">
      <c r="A150" s="194" t="s">
        <v>213</v>
      </c>
      <c r="B150" s="195"/>
      <c r="C150" s="195"/>
      <c r="D150" s="195"/>
      <c r="E150" s="195"/>
      <c r="F150" s="195"/>
      <c r="G150" s="195"/>
      <c r="H150" s="195"/>
      <c r="I150" s="195"/>
      <c r="J150" s="195"/>
      <c r="K150" s="195"/>
      <c r="L150" s="130">
        <f>L149*10</f>
        <v>0</v>
      </c>
    </row>
    <row r="151" spans="1:14" s="116" customFormat="1" ht="27.6" customHeight="1" thickTop="1" x14ac:dyDescent="0.25">
      <c r="A151" s="164" t="s">
        <v>210</v>
      </c>
      <c r="B151" s="164"/>
      <c r="C151" s="164"/>
      <c r="D151" s="164"/>
      <c r="E151" s="164"/>
      <c r="F151" s="164"/>
      <c r="G151" s="164"/>
      <c r="H151" s="164"/>
      <c r="I151" s="164"/>
      <c r="J151" s="164"/>
      <c r="K151" s="164"/>
      <c r="L151" s="164"/>
    </row>
    <row r="152" spans="1:14" s="116" customFormat="1" ht="27.6" customHeight="1" x14ac:dyDescent="0.25">
      <c r="A152" s="157" t="s">
        <v>200</v>
      </c>
      <c r="B152" s="157"/>
      <c r="C152" s="157"/>
      <c r="D152" s="183"/>
      <c r="E152" s="183"/>
      <c r="F152" s="183"/>
      <c r="G152" s="183"/>
      <c r="H152" s="134" t="s">
        <v>201</v>
      </c>
      <c r="I152" s="185"/>
      <c r="J152" s="185"/>
      <c r="K152" s="185"/>
      <c r="L152" s="185"/>
    </row>
    <row r="153" spans="1:14" s="116" customFormat="1" ht="27.6" customHeight="1" x14ac:dyDescent="0.25">
      <c r="A153" s="157" t="s">
        <v>202</v>
      </c>
      <c r="B153" s="157"/>
      <c r="C153" s="157"/>
      <c r="D153" s="184"/>
      <c r="E153" s="184"/>
      <c r="F153" s="184"/>
      <c r="G153" s="184"/>
      <c r="H153" s="121" t="s">
        <v>203</v>
      </c>
      <c r="I153" s="182"/>
      <c r="J153" s="182"/>
      <c r="K153" s="182"/>
      <c r="L153" s="182"/>
    </row>
    <row r="154" spans="1:14" s="116" customFormat="1" ht="27.6" customHeight="1" thickBot="1" x14ac:dyDescent="0.3">
      <c r="A154" s="157" t="s">
        <v>211</v>
      </c>
      <c r="B154" s="157"/>
      <c r="C154" s="157"/>
      <c r="D154" s="168"/>
      <c r="E154" s="168"/>
      <c r="F154" s="168"/>
      <c r="G154" s="168"/>
      <c r="H154" s="121" t="s">
        <v>212</v>
      </c>
      <c r="I154" s="169"/>
      <c r="J154" s="169"/>
      <c r="K154" s="169"/>
      <c r="L154" s="169"/>
    </row>
    <row r="155" spans="1:14" s="2" customFormat="1" ht="20.100000000000001" customHeight="1" thickBot="1" x14ac:dyDescent="0.3">
      <c r="A155" s="83" t="s">
        <v>42</v>
      </c>
      <c r="B155" s="84"/>
      <c r="C155" s="85"/>
      <c r="D155" s="86"/>
      <c r="E155" s="65"/>
      <c r="F155" s="114"/>
      <c r="G155" s="66"/>
      <c r="H155" s="66"/>
      <c r="I155" s="66"/>
      <c r="J155" s="114">
        <f>COUNTA(A157:A162)</f>
        <v>6</v>
      </c>
      <c r="K155" s="67" t="s">
        <v>108</v>
      </c>
      <c r="L155" s="87">
        <f>SUM(L157:L162)</f>
        <v>0</v>
      </c>
      <c r="N155" s="144"/>
    </row>
    <row r="156" spans="1:14" ht="39.75" thickBot="1" x14ac:dyDescent="0.3">
      <c r="A156" s="1" t="s">
        <v>1</v>
      </c>
      <c r="B156" s="1" t="s">
        <v>0</v>
      </c>
      <c r="C156" s="1" t="s">
        <v>67</v>
      </c>
      <c r="D156" s="1" t="s">
        <v>19</v>
      </c>
      <c r="E156" s="1" t="s">
        <v>62</v>
      </c>
      <c r="F156" s="1" t="s">
        <v>226</v>
      </c>
      <c r="G156" s="1" t="s">
        <v>192</v>
      </c>
      <c r="H156" s="1" t="s">
        <v>230</v>
      </c>
      <c r="I156" s="1" t="s">
        <v>237</v>
      </c>
      <c r="J156" s="1" t="s">
        <v>195</v>
      </c>
      <c r="K156" s="1" t="s">
        <v>227</v>
      </c>
      <c r="L156" s="1" t="s">
        <v>234</v>
      </c>
      <c r="M156" s="1" t="s">
        <v>228</v>
      </c>
      <c r="N156" s="1" t="s">
        <v>229</v>
      </c>
    </row>
    <row r="157" spans="1:14" s="2" customFormat="1" ht="27.6" customHeight="1" x14ac:dyDescent="0.25">
      <c r="A157" s="29" t="s">
        <v>180</v>
      </c>
      <c r="B157" s="26" t="s">
        <v>105</v>
      </c>
      <c r="C157" s="26" t="s">
        <v>107</v>
      </c>
      <c r="D157" s="26" t="s">
        <v>25</v>
      </c>
      <c r="E157" s="26"/>
      <c r="F157" s="58">
        <v>500</v>
      </c>
      <c r="G157" s="196"/>
      <c r="H157" s="196"/>
      <c r="I157" s="197"/>
      <c r="J157" s="218" t="str">
        <f t="shared" ref="J157:J162" si="14">IF(ISBLANK(H157),"",IF(ISBLANK(I157),"",I157/H157))</f>
        <v/>
      </c>
      <c r="K157" s="58">
        <v>10</v>
      </c>
      <c r="L157" s="27" t="str">
        <f t="shared" ref="L157:L162" si="15">IF(ISBLANK(I157),"",I157*K157)</f>
        <v/>
      </c>
      <c r="M157" s="58">
        <v>100</v>
      </c>
      <c r="N157" s="58">
        <v>500</v>
      </c>
    </row>
    <row r="158" spans="1:14" s="2" customFormat="1" ht="27.6" customHeight="1" x14ac:dyDescent="0.25">
      <c r="A158" s="29" t="s">
        <v>181</v>
      </c>
      <c r="B158" s="26" t="s">
        <v>105</v>
      </c>
      <c r="C158" s="26" t="s">
        <v>107</v>
      </c>
      <c r="D158" s="26" t="s">
        <v>25</v>
      </c>
      <c r="E158" s="26" t="s">
        <v>101</v>
      </c>
      <c r="F158" s="58">
        <v>500</v>
      </c>
      <c r="G158" s="196"/>
      <c r="H158" s="196"/>
      <c r="I158" s="197"/>
      <c r="J158" s="218"/>
      <c r="K158" s="58">
        <v>8</v>
      </c>
      <c r="L158" s="27"/>
      <c r="M158" s="58">
        <v>50</v>
      </c>
      <c r="N158" s="58">
        <v>250</v>
      </c>
    </row>
    <row r="159" spans="1:14" s="2" customFormat="1" ht="27.6" customHeight="1" x14ac:dyDescent="0.25">
      <c r="A159" s="29" t="s">
        <v>182</v>
      </c>
      <c r="B159" s="26" t="s">
        <v>105</v>
      </c>
      <c r="C159" s="26" t="s">
        <v>107</v>
      </c>
      <c r="D159" s="26" t="s">
        <v>25</v>
      </c>
      <c r="E159" s="26" t="s">
        <v>102</v>
      </c>
      <c r="F159" s="58">
        <v>500</v>
      </c>
      <c r="G159" s="196"/>
      <c r="H159" s="196"/>
      <c r="I159" s="197"/>
      <c r="J159" s="218" t="str">
        <f t="shared" si="14"/>
        <v/>
      </c>
      <c r="K159" s="58">
        <v>6</v>
      </c>
      <c r="L159" s="27" t="str">
        <f t="shared" si="15"/>
        <v/>
      </c>
      <c r="M159" s="58">
        <v>20</v>
      </c>
      <c r="N159" s="58">
        <v>100</v>
      </c>
    </row>
    <row r="160" spans="1:14" s="2" customFormat="1" ht="27.6" customHeight="1" x14ac:dyDescent="0.25">
      <c r="A160" s="29" t="s">
        <v>183</v>
      </c>
      <c r="B160" s="26" t="s">
        <v>106</v>
      </c>
      <c r="C160" s="26" t="s">
        <v>107</v>
      </c>
      <c r="D160" s="26" t="s">
        <v>25</v>
      </c>
      <c r="E160" s="26" t="s">
        <v>101</v>
      </c>
      <c r="F160" s="58">
        <v>500</v>
      </c>
      <c r="G160" s="196"/>
      <c r="H160" s="196"/>
      <c r="I160" s="197"/>
      <c r="J160" s="218" t="str">
        <f t="shared" si="14"/>
        <v/>
      </c>
      <c r="K160" s="58">
        <v>5</v>
      </c>
      <c r="L160" s="27" t="str">
        <f t="shared" si="15"/>
        <v/>
      </c>
      <c r="M160" s="58">
        <v>150</v>
      </c>
      <c r="N160" s="58">
        <v>750</v>
      </c>
    </row>
    <row r="161" spans="1:14" s="2" customFormat="1" ht="27.6" customHeight="1" x14ac:dyDescent="0.25">
      <c r="A161" s="29" t="s">
        <v>184</v>
      </c>
      <c r="B161" s="26" t="s">
        <v>103</v>
      </c>
      <c r="C161" s="26" t="s">
        <v>107</v>
      </c>
      <c r="D161" s="26" t="s">
        <v>25</v>
      </c>
      <c r="E161" s="26"/>
      <c r="F161" s="58">
        <v>500</v>
      </c>
      <c r="G161" s="196"/>
      <c r="H161" s="196"/>
      <c r="I161" s="197"/>
      <c r="J161" s="218" t="str">
        <f t="shared" si="14"/>
        <v/>
      </c>
      <c r="K161" s="58">
        <v>2</v>
      </c>
      <c r="L161" s="27" t="str">
        <f t="shared" si="15"/>
        <v/>
      </c>
      <c r="M161" s="58">
        <v>5</v>
      </c>
      <c r="N161" s="58">
        <v>50</v>
      </c>
    </row>
    <row r="162" spans="1:14" s="2" customFormat="1" ht="27.6" customHeight="1" thickBot="1" x14ac:dyDescent="0.3">
      <c r="A162" s="29" t="s">
        <v>185</v>
      </c>
      <c r="B162" s="26" t="s">
        <v>104</v>
      </c>
      <c r="C162" s="26" t="s">
        <v>107</v>
      </c>
      <c r="D162" s="26" t="s">
        <v>25</v>
      </c>
      <c r="E162" s="26"/>
      <c r="F162" s="58">
        <v>500</v>
      </c>
      <c r="G162" s="196"/>
      <c r="H162" s="196"/>
      <c r="I162" s="197"/>
      <c r="J162" s="218" t="str">
        <f t="shared" si="14"/>
        <v/>
      </c>
      <c r="K162" s="58">
        <v>2</v>
      </c>
      <c r="L162" s="27" t="str">
        <f t="shared" si="15"/>
        <v/>
      </c>
      <c r="M162" s="58">
        <v>5</v>
      </c>
      <c r="N162" s="58">
        <v>50</v>
      </c>
    </row>
    <row r="163" spans="1:14" s="116" customFormat="1" ht="27.6" customHeight="1" thickTop="1" x14ac:dyDescent="0.25">
      <c r="A163" s="174" t="s">
        <v>209</v>
      </c>
      <c r="B163" s="175"/>
      <c r="C163" s="175"/>
      <c r="D163" s="175"/>
      <c r="E163" s="175"/>
      <c r="F163" s="175"/>
      <c r="G163" s="175"/>
      <c r="H163" s="175"/>
      <c r="I163" s="175"/>
      <c r="J163" s="175"/>
      <c r="K163" s="175"/>
      <c r="L163" s="131">
        <f>SUM(L145:L161)</f>
        <v>0</v>
      </c>
    </row>
    <row r="164" spans="1:14" s="116" customFormat="1" ht="27.6" customHeight="1" x14ac:dyDescent="0.25">
      <c r="A164" s="176" t="s">
        <v>199</v>
      </c>
      <c r="B164" s="177"/>
      <c r="C164" s="177"/>
      <c r="D164" s="177"/>
      <c r="E164" s="177"/>
      <c r="F164" s="177"/>
      <c r="G164" s="177"/>
      <c r="H164" s="177"/>
      <c r="I164" s="177"/>
      <c r="J164" s="177"/>
      <c r="K164" s="177"/>
      <c r="L164" s="132">
        <f>L163*0.0925</f>
        <v>0</v>
      </c>
    </row>
    <row r="165" spans="1:14" s="116" customFormat="1" ht="27.6" customHeight="1" x14ac:dyDescent="0.25">
      <c r="A165" s="176" t="s">
        <v>206</v>
      </c>
      <c r="B165" s="177"/>
      <c r="C165" s="177"/>
      <c r="D165" s="177"/>
      <c r="E165" s="177"/>
      <c r="F165" s="177"/>
      <c r="G165" s="177"/>
      <c r="H165" s="177"/>
      <c r="I165" s="177"/>
      <c r="J165" s="177"/>
      <c r="K165" s="177"/>
      <c r="L165" s="132">
        <f>SUM(L163:L164)</f>
        <v>0</v>
      </c>
    </row>
    <row r="166" spans="1:14" s="116" customFormat="1" ht="27.6" customHeight="1" thickBot="1" x14ac:dyDescent="0.3">
      <c r="A166" s="188" t="s">
        <v>213</v>
      </c>
      <c r="B166" s="189"/>
      <c r="C166" s="189"/>
      <c r="D166" s="189"/>
      <c r="E166" s="189"/>
      <c r="F166" s="189"/>
      <c r="G166" s="189"/>
      <c r="H166" s="189"/>
      <c r="I166" s="189"/>
      <c r="J166" s="189"/>
      <c r="K166" s="189"/>
      <c r="L166" s="133">
        <f>L165*10</f>
        <v>0</v>
      </c>
    </row>
    <row r="167" spans="1:14" s="116" customFormat="1" ht="27.6" customHeight="1" thickTop="1" x14ac:dyDescent="0.25">
      <c r="A167" s="164" t="s">
        <v>210</v>
      </c>
      <c r="B167" s="164"/>
      <c r="C167" s="164"/>
      <c r="D167" s="164"/>
      <c r="E167" s="164"/>
      <c r="F167" s="164"/>
      <c r="G167" s="164"/>
      <c r="H167" s="164"/>
      <c r="I167" s="164"/>
      <c r="J167" s="164"/>
      <c r="K167" s="164"/>
      <c r="L167" s="164"/>
    </row>
    <row r="168" spans="1:14" s="116" customFormat="1" ht="27.6" customHeight="1" x14ac:dyDescent="0.25">
      <c r="A168" s="157" t="s">
        <v>200</v>
      </c>
      <c r="B168" s="157"/>
      <c r="C168" s="157"/>
      <c r="D168" s="183"/>
      <c r="E168" s="183"/>
      <c r="F168" s="183"/>
      <c r="G168" s="183"/>
      <c r="H168" s="134" t="s">
        <v>201</v>
      </c>
      <c r="I168" s="185"/>
      <c r="J168" s="185"/>
      <c r="K168" s="185"/>
      <c r="L168" s="185"/>
    </row>
    <row r="169" spans="1:14" s="116" customFormat="1" ht="27.6" customHeight="1" x14ac:dyDescent="0.25">
      <c r="A169" s="157" t="s">
        <v>202</v>
      </c>
      <c r="B169" s="157"/>
      <c r="C169" s="157"/>
      <c r="D169" s="184"/>
      <c r="E169" s="184"/>
      <c r="F169" s="184"/>
      <c r="G169" s="184"/>
      <c r="H169" s="121" t="s">
        <v>203</v>
      </c>
      <c r="I169" s="182"/>
      <c r="J169" s="182"/>
      <c r="K169" s="182"/>
      <c r="L169" s="182"/>
    </row>
    <row r="170" spans="1:14" s="116" customFormat="1" ht="27.6" customHeight="1" thickBot="1" x14ac:dyDescent="0.3">
      <c r="A170" s="157" t="s">
        <v>211</v>
      </c>
      <c r="B170" s="157"/>
      <c r="C170" s="157"/>
      <c r="D170" s="168"/>
      <c r="E170" s="168"/>
      <c r="F170" s="168"/>
      <c r="G170" s="168"/>
      <c r="H170" s="121" t="s">
        <v>212</v>
      </c>
      <c r="I170" s="169"/>
      <c r="J170" s="169"/>
      <c r="K170" s="169"/>
      <c r="L170" s="169"/>
    </row>
    <row r="171" spans="1:14" s="2" customFormat="1" ht="20.100000000000001" customHeight="1" x14ac:dyDescent="0.25">
      <c r="A171" s="44"/>
      <c r="B171" s="7"/>
      <c r="C171" s="7"/>
      <c r="D171" s="7"/>
      <c r="E171" s="7"/>
      <c r="F171" s="8"/>
      <c r="G171" s="8"/>
      <c r="H171" s="8"/>
      <c r="I171" s="45"/>
      <c r="J171" s="45"/>
      <c r="K171" s="8"/>
      <c r="L171" s="46"/>
      <c r="N171" s="8"/>
    </row>
    <row r="172" spans="1:14" s="2" customFormat="1" ht="20.100000000000001" customHeight="1" x14ac:dyDescent="0.25">
      <c r="A172" s="44"/>
      <c r="B172" s="135"/>
      <c r="C172" s="7"/>
      <c r="D172" s="7"/>
      <c r="E172" s="7"/>
      <c r="F172" s="8"/>
      <c r="G172" s="8"/>
      <c r="H172" s="8"/>
      <c r="I172" s="45"/>
      <c r="J172" s="45"/>
      <c r="K172" s="8"/>
      <c r="L172" s="46"/>
      <c r="N172" s="8"/>
    </row>
    <row r="173" spans="1:14" s="2" customFormat="1" ht="20.100000000000001" customHeight="1" x14ac:dyDescent="0.25">
      <c r="A173" s="44"/>
      <c r="B173" s="135"/>
      <c r="C173" s="7"/>
      <c r="D173" s="7"/>
      <c r="E173" s="7"/>
      <c r="F173" s="8"/>
      <c r="G173" s="8"/>
      <c r="H173" s="8"/>
      <c r="I173" s="45"/>
      <c r="J173" s="45"/>
      <c r="K173" s="8"/>
      <c r="L173" s="46"/>
      <c r="N173" s="8"/>
    </row>
    <row r="174" spans="1:14" s="2" customFormat="1" ht="20.100000000000001" customHeight="1" x14ac:dyDescent="0.25">
      <c r="A174" s="44"/>
      <c r="B174" s="135"/>
      <c r="C174" s="7"/>
      <c r="D174" s="7"/>
      <c r="E174" s="7"/>
      <c r="F174" s="8"/>
      <c r="G174" s="8"/>
      <c r="H174" s="8"/>
      <c r="I174" s="45"/>
      <c r="J174" s="45"/>
      <c r="K174" s="8"/>
      <c r="L174" s="46"/>
      <c r="N174" s="8"/>
    </row>
    <row r="175" spans="1:14" s="2" customFormat="1" ht="20.100000000000001" customHeight="1" x14ac:dyDescent="0.25">
      <c r="A175" s="44"/>
      <c r="B175" s="7"/>
      <c r="C175" s="7"/>
      <c r="D175" s="7"/>
      <c r="E175" s="7"/>
      <c r="F175" s="8"/>
      <c r="G175" s="8"/>
      <c r="H175" s="8"/>
      <c r="I175" s="45"/>
      <c r="J175" s="45"/>
      <c r="K175" s="8"/>
      <c r="L175" s="46"/>
      <c r="N175" s="8"/>
    </row>
    <row r="176" spans="1:14" s="2" customFormat="1" ht="20.100000000000001" customHeight="1" x14ac:dyDescent="0.25">
      <c r="A176" s="44"/>
      <c r="B176" s="7"/>
      <c r="C176" s="7"/>
      <c r="D176" s="7"/>
      <c r="E176" s="7"/>
      <c r="F176" s="8"/>
      <c r="G176" s="8"/>
      <c r="H176" s="8"/>
      <c r="I176" s="45"/>
      <c r="J176" s="45"/>
      <c r="K176" s="8"/>
      <c r="L176" s="46"/>
      <c r="N176" s="8"/>
    </row>
    <row r="177" spans="1:14" s="2" customFormat="1" ht="20.100000000000001" customHeight="1" x14ac:dyDescent="0.25">
      <c r="A177" s="44"/>
      <c r="B177" s="7"/>
      <c r="C177" s="7"/>
      <c r="D177" s="7"/>
      <c r="E177" s="7"/>
      <c r="F177" s="8"/>
      <c r="G177" s="8"/>
      <c r="H177" s="8"/>
      <c r="I177" s="45"/>
      <c r="J177" s="45"/>
      <c r="K177" s="8"/>
      <c r="L177" s="46"/>
      <c r="N177" s="8"/>
    </row>
    <row r="178" spans="1:14" s="2" customFormat="1" ht="20.100000000000001" customHeight="1" x14ac:dyDescent="0.25">
      <c r="A178" s="44"/>
      <c r="B178" s="7"/>
      <c r="C178" s="7"/>
      <c r="D178" s="7"/>
      <c r="E178" s="7"/>
      <c r="F178" s="8"/>
      <c r="G178" s="8"/>
      <c r="H178" s="8"/>
      <c r="I178" s="45"/>
      <c r="J178" s="45"/>
      <c r="K178" s="8"/>
      <c r="L178" s="46"/>
      <c r="N178" s="8"/>
    </row>
    <row r="179" spans="1:14" s="2" customFormat="1" ht="20.100000000000001" customHeight="1" x14ac:dyDescent="0.25">
      <c r="A179" s="44"/>
      <c r="B179" s="7"/>
      <c r="C179" s="7"/>
      <c r="D179" s="7"/>
      <c r="E179" s="7"/>
      <c r="F179" s="8"/>
      <c r="G179" s="8"/>
      <c r="H179" s="8"/>
      <c r="I179" s="45"/>
      <c r="J179" s="45"/>
      <c r="K179" s="8"/>
      <c r="L179" s="46"/>
      <c r="N179" s="8"/>
    </row>
    <row r="180" spans="1:14" ht="15.75" x14ac:dyDescent="0.25">
      <c r="A180" s="13"/>
      <c r="B180" s="3"/>
      <c r="C180" s="3"/>
      <c r="D180" s="3"/>
      <c r="E180" s="3"/>
      <c r="F180" s="4"/>
      <c r="G180" s="4"/>
      <c r="H180" s="4"/>
      <c r="I180" s="4"/>
      <c r="J180" s="4"/>
      <c r="K180" s="4"/>
      <c r="L180" s="15"/>
      <c r="M180" s="43"/>
      <c r="N180" s="4"/>
    </row>
    <row r="181" spans="1:14" ht="15.75" x14ac:dyDescent="0.25">
      <c r="A181" s="14"/>
      <c r="L181" s="16"/>
    </row>
    <row r="182" spans="1:14" ht="15.75" x14ac:dyDescent="0.25">
      <c r="A182" s="14"/>
      <c r="L182" s="17"/>
    </row>
    <row r="183" spans="1:14" ht="15.75" x14ac:dyDescent="0.25">
      <c r="A183" s="14"/>
      <c r="L183" s="16"/>
    </row>
    <row r="184" spans="1:14" ht="15.75" x14ac:dyDescent="0.25">
      <c r="A184" s="18"/>
      <c r="B184" s="19"/>
      <c r="C184" s="19"/>
      <c r="D184" s="19"/>
      <c r="E184" s="19"/>
      <c r="F184" s="95"/>
      <c r="G184" s="19"/>
      <c r="H184" s="95"/>
      <c r="I184" s="19"/>
      <c r="J184" s="19"/>
      <c r="K184" s="95"/>
      <c r="L184" s="20"/>
      <c r="N184" s="95"/>
    </row>
  </sheetData>
  <protectedRanges>
    <protectedRange sqref="L157:L162" name="Range14"/>
    <protectedRange sqref="G157:J162" name="Range13"/>
    <protectedRange sqref="G4:J20" name="Range1"/>
    <protectedRange sqref="L4:L20" name="Range2"/>
    <protectedRange sqref="G31:J69" name="Range3"/>
    <protectedRange sqref="L31:L69" name="Range4"/>
    <protectedRange sqref="G81:J99" name="Range5"/>
    <protectedRange sqref="L81:L99" name="Range6"/>
    <protectedRange sqref="G111:J116" name="Range7"/>
    <protectedRange sqref="L111:L116" name="Range8"/>
    <protectedRange sqref="G130:J140" name="Range9"/>
    <protectedRange sqref="L130:L140" name="Range10"/>
    <protectedRange sqref="G142:J145" name="Range11"/>
    <protectedRange sqref="L142:L145" name="Range12"/>
  </protectedRanges>
  <mergeCells count="87">
    <mergeCell ref="A24:K24"/>
    <mergeCell ref="A74:K74"/>
    <mergeCell ref="A121:K121"/>
    <mergeCell ref="A150:K150"/>
    <mergeCell ref="D26:G26"/>
    <mergeCell ref="I26:L26"/>
    <mergeCell ref="D27:G27"/>
    <mergeCell ref="I27:L27"/>
    <mergeCell ref="D28:G28"/>
    <mergeCell ref="I28:L28"/>
    <mergeCell ref="D76:G76"/>
    <mergeCell ref="I76:L76"/>
    <mergeCell ref="D78:G78"/>
    <mergeCell ref="I78:L78"/>
    <mergeCell ref="D123:G123"/>
    <mergeCell ref="I123:L123"/>
    <mergeCell ref="A141:N141"/>
    <mergeCell ref="I106:L106"/>
    <mergeCell ref="A103:K103"/>
    <mergeCell ref="D124:G124"/>
    <mergeCell ref="I124:L124"/>
    <mergeCell ref="A120:K120"/>
    <mergeCell ref="A122:L122"/>
    <mergeCell ref="A123:C123"/>
    <mergeCell ref="A106:C106"/>
    <mergeCell ref="A107:C107"/>
    <mergeCell ref="A108:C108"/>
    <mergeCell ref="A118:K118"/>
    <mergeCell ref="A119:K119"/>
    <mergeCell ref="D106:G106"/>
    <mergeCell ref="D107:G107"/>
    <mergeCell ref="I107:L107"/>
    <mergeCell ref="D108:G108"/>
    <mergeCell ref="I108:L108"/>
    <mergeCell ref="I168:L168"/>
    <mergeCell ref="D169:G169"/>
    <mergeCell ref="I169:L169"/>
    <mergeCell ref="I154:L154"/>
    <mergeCell ref="D168:G168"/>
    <mergeCell ref="A166:K166"/>
    <mergeCell ref="D152:G152"/>
    <mergeCell ref="D153:G153"/>
    <mergeCell ref="D154:G154"/>
    <mergeCell ref="I152:L152"/>
    <mergeCell ref="I153:L153"/>
    <mergeCell ref="A28:C28"/>
    <mergeCell ref="A25:L25"/>
    <mergeCell ref="A75:L75"/>
    <mergeCell ref="A76:C76"/>
    <mergeCell ref="A77:C77"/>
    <mergeCell ref="A71:K71"/>
    <mergeCell ref="A72:K72"/>
    <mergeCell ref="A73:K73"/>
    <mergeCell ref="I77:L77"/>
    <mergeCell ref="D77:G77"/>
    <mergeCell ref="A169:C169"/>
    <mergeCell ref="A170:C170"/>
    <mergeCell ref="A147:K147"/>
    <mergeCell ref="A148:K148"/>
    <mergeCell ref="A149:K149"/>
    <mergeCell ref="A151:L151"/>
    <mergeCell ref="A152:C152"/>
    <mergeCell ref="A153:C153"/>
    <mergeCell ref="A154:C154"/>
    <mergeCell ref="A163:K163"/>
    <mergeCell ref="A164:K164"/>
    <mergeCell ref="A165:K165"/>
    <mergeCell ref="A167:L167"/>
    <mergeCell ref="D170:G170"/>
    <mergeCell ref="I170:L170"/>
    <mergeCell ref="A168:C168"/>
    <mergeCell ref="A129:N129"/>
    <mergeCell ref="A1:L1"/>
    <mergeCell ref="A21:K21"/>
    <mergeCell ref="A23:K23"/>
    <mergeCell ref="A26:C26"/>
    <mergeCell ref="A27:C27"/>
    <mergeCell ref="A101:K101"/>
    <mergeCell ref="A102:K102"/>
    <mergeCell ref="A104:K104"/>
    <mergeCell ref="A105:L105"/>
    <mergeCell ref="A78:C78"/>
    <mergeCell ref="A127:L127"/>
    <mergeCell ref="A124:C124"/>
    <mergeCell ref="A125:C125"/>
    <mergeCell ref="D125:G125"/>
    <mergeCell ref="I125:L125"/>
  </mergeCells>
  <conditionalFormatting sqref="H4:H20 H31:H69 H81:H99">
    <cfRule type="expression" dxfId="2" priority="5">
      <formula>IF(ISBLANK(H4),0,IF(F4&lt;&gt;H4,1,0))</formula>
    </cfRule>
  </conditionalFormatting>
  <conditionalFormatting sqref="H111:H116">
    <cfRule type="expression" dxfId="1" priority="2">
      <formula>IF(ISBLANK(H111),0,IF(F111&lt;&gt;H111,1,0))</formula>
    </cfRule>
  </conditionalFormatting>
  <conditionalFormatting sqref="H157:H162">
    <cfRule type="expression" dxfId="0" priority="1">
      <formula>IF(ISBLANK(H157),0,IF(F157&lt;&gt;H157,1,0))</formula>
    </cfRule>
  </conditionalFormatting>
  <printOptions horizontalCentered="1"/>
  <pageMargins left="0.25" right="0.25" top="0.75" bottom="0.75" header="0.3" footer="0.3"/>
  <pageSetup paperSize="3" scale="65" fitToHeight="0" orientation="portrait" r:id="rId1"/>
  <headerFooter>
    <oddHeader xml:space="preserve">&amp;C&amp;"-,Bold"&amp;22 </oddHeader>
  </headerFooter>
  <rowBreaks count="5" manualBreakCount="5">
    <brk id="28" max="13" man="1"/>
    <brk id="78" max="13" man="1"/>
    <brk id="108" max="13" man="1"/>
    <brk id="125" max="16383" man="1"/>
    <brk id="1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Order History Summary</vt:lpstr>
      <vt:lpstr>'Order History Summary'!Print_Area</vt:lpstr>
    </vt:vector>
  </TitlesOfParts>
  <Company>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Maier, Jon P</dc:creator>
  <cp:lastModifiedBy>Truong, Kimmy</cp:lastModifiedBy>
  <cp:lastPrinted>2019-09-17T19:11:22Z</cp:lastPrinted>
  <dcterms:created xsi:type="dcterms:W3CDTF">2015-11-19T19:36:23Z</dcterms:created>
  <dcterms:modified xsi:type="dcterms:W3CDTF">2019-10-15T23:27:58Z</dcterms:modified>
</cp:coreProperties>
</file>