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O:\CONTRACTS WORK IN PROGRESS - 2019\P19074 - MISC PAINT AND PAINTING SUPPLIES\"/>
    </mc:Choice>
  </mc:AlternateContent>
  <xr:revisionPtr revIDLastSave="0" documentId="13_ncr:1_{3DCED515-6477-4925-8849-2441DD94E1D6}" xr6:coauthVersionLast="41" xr6:coauthVersionMax="41" xr10:uidLastSave="{00000000-0000-0000-0000-000000000000}"/>
  <bookViews>
    <workbookView xWindow="-110" yWindow="-110" windowWidth="19420" windowHeight="10460" xr2:uid="{00000000-000D-0000-FFFF-FFFF00000000}"/>
  </bookViews>
  <sheets>
    <sheet name="MISC PAINT AND PAINTING SUPPLIE" sheetId="1" r:id="rId1"/>
  </sheets>
  <definedNames>
    <definedName name="_xlnm.Print_Area" localSheetId="0">'MISC PAINT AND PAINTING SUPPLIE'!$A$1:$Y$145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6" i="1" l="1"/>
  <c r="I125" i="1"/>
  <c r="I124" i="1"/>
  <c r="I123" i="1"/>
  <c r="I122" i="1"/>
  <c r="I121" i="1"/>
  <c r="I120" i="1"/>
  <c r="I118" i="1"/>
  <c r="I117" i="1"/>
  <c r="I116" i="1"/>
  <c r="I115" i="1"/>
  <c r="I114" i="1"/>
  <c r="I113" i="1"/>
  <c r="I112" i="1"/>
  <c r="I111" i="1"/>
  <c r="I110" i="1"/>
  <c r="I109" i="1"/>
  <c r="I107" i="1"/>
  <c r="I106" i="1"/>
  <c r="I105" i="1"/>
  <c r="I104" i="1"/>
  <c r="I103" i="1"/>
  <c r="I102" i="1"/>
  <c r="I101" i="1"/>
  <c r="I100" i="1"/>
  <c r="I99" i="1"/>
  <c r="I98" i="1"/>
  <c r="I97" i="1"/>
  <c r="I95" i="1"/>
  <c r="I94" i="1"/>
  <c r="I93" i="1"/>
  <c r="I92" i="1"/>
  <c r="I91" i="1"/>
  <c r="I90" i="1"/>
  <c r="I89" i="1"/>
  <c r="I88" i="1"/>
  <c r="I87" i="1"/>
  <c r="I86" i="1"/>
  <c r="I85" i="1"/>
  <c r="I84" i="1"/>
  <c r="W88" i="1" l="1"/>
  <c r="U88" i="1"/>
  <c r="S88" i="1"/>
  <c r="Q88" i="1"/>
  <c r="O88" i="1"/>
  <c r="W92" i="1"/>
  <c r="U92" i="1"/>
  <c r="S92" i="1"/>
  <c r="Q92" i="1"/>
  <c r="O92" i="1"/>
  <c r="W97" i="1"/>
  <c r="U97" i="1"/>
  <c r="S97" i="1"/>
  <c r="Q97" i="1"/>
  <c r="O97" i="1"/>
  <c r="W101" i="1"/>
  <c r="U101" i="1"/>
  <c r="S101" i="1"/>
  <c r="Q101" i="1"/>
  <c r="O101" i="1"/>
  <c r="W105" i="1"/>
  <c r="U105" i="1"/>
  <c r="S105" i="1"/>
  <c r="Q105" i="1"/>
  <c r="O105" i="1"/>
  <c r="W110" i="1"/>
  <c r="U110" i="1"/>
  <c r="S110" i="1"/>
  <c r="Q110" i="1"/>
  <c r="O110" i="1"/>
  <c r="W114" i="1"/>
  <c r="U114" i="1"/>
  <c r="S114" i="1"/>
  <c r="Q114" i="1"/>
  <c r="O114" i="1"/>
  <c r="W118" i="1"/>
  <c r="U118" i="1"/>
  <c r="S118" i="1"/>
  <c r="Q118" i="1"/>
  <c r="O118" i="1"/>
  <c r="W123" i="1"/>
  <c r="U123" i="1"/>
  <c r="S123" i="1"/>
  <c r="Q123" i="1"/>
  <c r="O123" i="1"/>
  <c r="W85" i="1"/>
  <c r="U85" i="1"/>
  <c r="S85" i="1"/>
  <c r="Q85" i="1"/>
  <c r="O85" i="1"/>
  <c r="W93" i="1"/>
  <c r="U93" i="1"/>
  <c r="S93" i="1"/>
  <c r="Q93" i="1"/>
  <c r="O93" i="1"/>
  <c r="W98" i="1"/>
  <c r="U98" i="1"/>
  <c r="S98" i="1"/>
  <c r="Q98" i="1"/>
  <c r="O98" i="1"/>
  <c r="W102" i="1"/>
  <c r="U102" i="1"/>
  <c r="S102" i="1"/>
  <c r="Q102" i="1"/>
  <c r="O102" i="1"/>
  <c r="W106" i="1"/>
  <c r="U106" i="1"/>
  <c r="S106" i="1"/>
  <c r="Q106" i="1"/>
  <c r="O106" i="1"/>
  <c r="W111" i="1"/>
  <c r="U111" i="1"/>
  <c r="S111" i="1"/>
  <c r="Q111" i="1"/>
  <c r="O111" i="1"/>
  <c r="W115" i="1"/>
  <c r="U115" i="1"/>
  <c r="S115" i="1"/>
  <c r="Q115" i="1"/>
  <c r="O115" i="1"/>
  <c r="W120" i="1"/>
  <c r="U120" i="1"/>
  <c r="S120" i="1"/>
  <c r="O120" i="1"/>
  <c r="Q120" i="1"/>
  <c r="W124" i="1"/>
  <c r="U124" i="1"/>
  <c r="S124" i="1"/>
  <c r="Q124" i="1"/>
  <c r="O124" i="1"/>
  <c r="W89" i="1"/>
  <c r="U89" i="1"/>
  <c r="S89" i="1"/>
  <c r="Q89" i="1"/>
  <c r="O89" i="1"/>
  <c r="W86" i="1"/>
  <c r="U86" i="1"/>
  <c r="S86" i="1"/>
  <c r="Q86" i="1"/>
  <c r="O86" i="1"/>
  <c r="W90" i="1"/>
  <c r="U90" i="1"/>
  <c r="S90" i="1"/>
  <c r="Q90" i="1"/>
  <c r="O90" i="1"/>
  <c r="W94" i="1"/>
  <c r="U94" i="1"/>
  <c r="S94" i="1"/>
  <c r="Q94" i="1"/>
  <c r="O94" i="1"/>
  <c r="W99" i="1"/>
  <c r="U99" i="1"/>
  <c r="S99" i="1"/>
  <c r="Q99" i="1"/>
  <c r="O99" i="1"/>
  <c r="W103" i="1"/>
  <c r="U103" i="1"/>
  <c r="S103" i="1"/>
  <c r="Q103" i="1"/>
  <c r="O103" i="1"/>
  <c r="W107" i="1"/>
  <c r="U107" i="1"/>
  <c r="S107" i="1"/>
  <c r="Q107" i="1"/>
  <c r="O107" i="1"/>
  <c r="W112" i="1"/>
  <c r="U112" i="1"/>
  <c r="S112" i="1"/>
  <c r="Q112" i="1"/>
  <c r="O112" i="1"/>
  <c r="W116" i="1"/>
  <c r="U116" i="1"/>
  <c r="S116" i="1"/>
  <c r="Q116" i="1"/>
  <c r="O116" i="1"/>
  <c r="W121" i="1"/>
  <c r="U121" i="1"/>
  <c r="S121" i="1"/>
  <c r="O121" i="1"/>
  <c r="Q121" i="1"/>
  <c r="W125" i="1"/>
  <c r="U125" i="1"/>
  <c r="S125" i="1"/>
  <c r="O125" i="1"/>
  <c r="X125" i="1" s="1"/>
  <c r="Q125" i="1"/>
  <c r="W84" i="1"/>
  <c r="U84" i="1"/>
  <c r="S84" i="1"/>
  <c r="Q84" i="1"/>
  <c r="O84" i="1"/>
  <c r="W87" i="1"/>
  <c r="U87" i="1"/>
  <c r="S87" i="1"/>
  <c r="Q87" i="1"/>
  <c r="O87" i="1"/>
  <c r="W91" i="1"/>
  <c r="U91" i="1"/>
  <c r="S91" i="1"/>
  <c r="Q91" i="1"/>
  <c r="O91" i="1"/>
  <c r="W95" i="1"/>
  <c r="U95" i="1"/>
  <c r="S95" i="1"/>
  <c r="Q95" i="1"/>
  <c r="O95" i="1"/>
  <c r="W100" i="1"/>
  <c r="U100" i="1"/>
  <c r="S100" i="1"/>
  <c r="Q100" i="1"/>
  <c r="O100" i="1"/>
  <c r="W104" i="1"/>
  <c r="U104" i="1"/>
  <c r="S104" i="1"/>
  <c r="Q104" i="1"/>
  <c r="O104" i="1"/>
  <c r="W109" i="1"/>
  <c r="U109" i="1"/>
  <c r="S109" i="1"/>
  <c r="Q109" i="1"/>
  <c r="O109" i="1"/>
  <c r="W113" i="1"/>
  <c r="U113" i="1"/>
  <c r="S113" i="1"/>
  <c r="Q113" i="1"/>
  <c r="O113" i="1"/>
  <c r="W117" i="1"/>
  <c r="U117" i="1"/>
  <c r="S117" i="1"/>
  <c r="Q117" i="1"/>
  <c r="O117" i="1"/>
  <c r="W122" i="1"/>
  <c r="U122" i="1"/>
  <c r="S122" i="1"/>
  <c r="Q122" i="1"/>
  <c r="O122" i="1"/>
  <c r="W126" i="1"/>
  <c r="U126" i="1"/>
  <c r="S126" i="1"/>
  <c r="Q126" i="1"/>
  <c r="O126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W17" i="1" l="1"/>
  <c r="U17" i="1"/>
  <c r="S17" i="1"/>
  <c r="Q17" i="1"/>
  <c r="O17" i="1"/>
  <c r="W29" i="1"/>
  <c r="U29" i="1"/>
  <c r="S29" i="1"/>
  <c r="Q29" i="1"/>
  <c r="O29" i="1"/>
  <c r="W33" i="1"/>
  <c r="U33" i="1"/>
  <c r="S33" i="1"/>
  <c r="Q33" i="1"/>
  <c r="O33" i="1"/>
  <c r="W37" i="1"/>
  <c r="U37" i="1"/>
  <c r="S37" i="1"/>
  <c r="Q37" i="1"/>
  <c r="O37" i="1"/>
  <c r="W42" i="1"/>
  <c r="U42" i="1"/>
  <c r="S42" i="1"/>
  <c r="Q42" i="1"/>
  <c r="O42" i="1"/>
  <c r="W46" i="1"/>
  <c r="U46" i="1"/>
  <c r="S46" i="1"/>
  <c r="Q46" i="1"/>
  <c r="O46" i="1"/>
  <c r="W50" i="1"/>
  <c r="U50" i="1"/>
  <c r="S50" i="1"/>
  <c r="Q50" i="1"/>
  <c r="O50" i="1"/>
  <c r="W54" i="1"/>
  <c r="U54" i="1"/>
  <c r="S54" i="1"/>
  <c r="Q54" i="1"/>
  <c r="O54" i="1"/>
  <c r="W58" i="1"/>
  <c r="U58" i="1"/>
  <c r="S58" i="1"/>
  <c r="Q58" i="1"/>
  <c r="O58" i="1"/>
  <c r="W62" i="1"/>
  <c r="U62" i="1"/>
  <c r="S62" i="1"/>
  <c r="Q62" i="1"/>
  <c r="O62" i="1"/>
  <c r="W66" i="1"/>
  <c r="U66" i="1"/>
  <c r="S66" i="1"/>
  <c r="Q66" i="1"/>
  <c r="O66" i="1"/>
  <c r="W71" i="1"/>
  <c r="U71" i="1"/>
  <c r="S71" i="1"/>
  <c r="Q71" i="1"/>
  <c r="O71" i="1"/>
  <c r="W75" i="1"/>
  <c r="U75" i="1"/>
  <c r="S75" i="1"/>
  <c r="Q75" i="1"/>
  <c r="O75" i="1"/>
  <c r="W79" i="1"/>
  <c r="U79" i="1"/>
  <c r="S79" i="1"/>
  <c r="Q79" i="1"/>
  <c r="O79" i="1"/>
  <c r="X126" i="1"/>
  <c r="Y126" i="1"/>
  <c r="Y109" i="1"/>
  <c r="X109" i="1"/>
  <c r="Y91" i="1"/>
  <c r="X91" i="1"/>
  <c r="Y103" i="1"/>
  <c r="X103" i="1"/>
  <c r="Y86" i="1"/>
  <c r="X86" i="1"/>
  <c r="Y120" i="1"/>
  <c r="X120" i="1"/>
  <c r="Y115" i="1"/>
  <c r="X115" i="1"/>
  <c r="Y98" i="1"/>
  <c r="X98" i="1"/>
  <c r="Y118" i="1"/>
  <c r="X118" i="1"/>
  <c r="Y101" i="1"/>
  <c r="X101" i="1"/>
  <c r="W13" i="1"/>
  <c r="U13" i="1"/>
  <c r="S13" i="1"/>
  <c r="Q13" i="1"/>
  <c r="O13" i="1"/>
  <c r="W10" i="1"/>
  <c r="U10" i="1"/>
  <c r="S10" i="1"/>
  <c r="O10" i="1"/>
  <c r="Q10" i="1"/>
  <c r="W30" i="1"/>
  <c r="U30" i="1"/>
  <c r="S30" i="1"/>
  <c r="Q30" i="1"/>
  <c r="O30" i="1"/>
  <c r="W43" i="1"/>
  <c r="U43" i="1"/>
  <c r="O43" i="1"/>
  <c r="S43" i="1"/>
  <c r="Q43" i="1"/>
  <c r="W47" i="1"/>
  <c r="U47" i="1"/>
  <c r="S47" i="1"/>
  <c r="Q47" i="1"/>
  <c r="O47" i="1"/>
  <c r="W55" i="1"/>
  <c r="U55" i="1"/>
  <c r="Q55" i="1"/>
  <c r="O55" i="1"/>
  <c r="S55" i="1"/>
  <c r="W63" i="1"/>
  <c r="U63" i="1"/>
  <c r="S63" i="1"/>
  <c r="Q63" i="1"/>
  <c r="O63" i="1"/>
  <c r="W67" i="1"/>
  <c r="U67" i="1"/>
  <c r="S67" i="1"/>
  <c r="Q67" i="1"/>
  <c r="O67" i="1"/>
  <c r="W72" i="1"/>
  <c r="U72" i="1"/>
  <c r="S72" i="1"/>
  <c r="Q72" i="1"/>
  <c r="O72" i="1"/>
  <c r="W76" i="1"/>
  <c r="U76" i="1"/>
  <c r="S76" i="1"/>
  <c r="Q76" i="1"/>
  <c r="O76" i="1"/>
  <c r="W80" i="1"/>
  <c r="U80" i="1"/>
  <c r="S80" i="1"/>
  <c r="Q80" i="1"/>
  <c r="O80" i="1"/>
  <c r="Y122" i="1"/>
  <c r="X122" i="1"/>
  <c r="Y104" i="1"/>
  <c r="X104" i="1"/>
  <c r="Y87" i="1"/>
  <c r="X87" i="1"/>
  <c r="Y121" i="1"/>
  <c r="X121" i="1"/>
  <c r="Y116" i="1"/>
  <c r="X116" i="1"/>
  <c r="Y99" i="1"/>
  <c r="X99" i="1"/>
  <c r="Y89" i="1"/>
  <c r="X89" i="1"/>
  <c r="Y111" i="1"/>
  <c r="X111" i="1"/>
  <c r="Y93" i="1"/>
  <c r="X93" i="1"/>
  <c r="X114" i="1"/>
  <c r="Y114" i="1"/>
  <c r="X97" i="1"/>
  <c r="Y97" i="1"/>
  <c r="W9" i="1"/>
  <c r="U9" i="1"/>
  <c r="S9" i="1"/>
  <c r="Q9" i="1"/>
  <c r="O9" i="1"/>
  <c r="W25" i="1"/>
  <c r="U25" i="1"/>
  <c r="S25" i="1"/>
  <c r="Q25" i="1"/>
  <c r="O25" i="1"/>
  <c r="W14" i="1"/>
  <c r="U14" i="1"/>
  <c r="S14" i="1"/>
  <c r="Q14" i="1"/>
  <c r="O14" i="1"/>
  <c r="W26" i="1"/>
  <c r="U26" i="1"/>
  <c r="S26" i="1"/>
  <c r="O26" i="1"/>
  <c r="Q26" i="1"/>
  <c r="W34" i="1"/>
  <c r="U34" i="1"/>
  <c r="S34" i="1"/>
  <c r="O34" i="1"/>
  <c r="Q34" i="1"/>
  <c r="W59" i="1"/>
  <c r="U59" i="1"/>
  <c r="S59" i="1"/>
  <c r="Q59" i="1"/>
  <c r="O59" i="1"/>
  <c r="W7" i="1"/>
  <c r="U7" i="1"/>
  <c r="O7" i="1"/>
  <c r="S7" i="1"/>
  <c r="Q7" i="1"/>
  <c r="W11" i="1"/>
  <c r="U11" i="1"/>
  <c r="O11" i="1"/>
  <c r="Q11" i="1"/>
  <c r="S11" i="1"/>
  <c r="U15" i="1"/>
  <c r="W15" i="1"/>
  <c r="O15" i="1"/>
  <c r="S15" i="1"/>
  <c r="Q15" i="1"/>
  <c r="W19" i="1"/>
  <c r="U19" i="1"/>
  <c r="Q19" i="1"/>
  <c r="O19" i="1"/>
  <c r="S19" i="1"/>
  <c r="W23" i="1"/>
  <c r="U23" i="1"/>
  <c r="O23" i="1"/>
  <c r="S23" i="1"/>
  <c r="Q23" i="1"/>
  <c r="W27" i="1"/>
  <c r="U27" i="1"/>
  <c r="O27" i="1"/>
  <c r="Q27" i="1"/>
  <c r="S27" i="1"/>
  <c r="W31" i="1"/>
  <c r="U31" i="1"/>
  <c r="O31" i="1"/>
  <c r="S31" i="1"/>
  <c r="Q31" i="1"/>
  <c r="W35" i="1"/>
  <c r="U35" i="1"/>
  <c r="S35" i="1"/>
  <c r="Q35" i="1"/>
  <c r="O35" i="1"/>
  <c r="W40" i="1"/>
  <c r="U40" i="1"/>
  <c r="S40" i="1"/>
  <c r="O40" i="1"/>
  <c r="Q40" i="1"/>
  <c r="W44" i="1"/>
  <c r="U44" i="1"/>
  <c r="S44" i="1"/>
  <c r="O44" i="1"/>
  <c r="Q44" i="1"/>
  <c r="W48" i="1"/>
  <c r="U48" i="1"/>
  <c r="S48" i="1"/>
  <c r="O48" i="1"/>
  <c r="Q48" i="1"/>
  <c r="W52" i="1"/>
  <c r="U52" i="1"/>
  <c r="S52" i="1"/>
  <c r="Q52" i="1"/>
  <c r="O52" i="1"/>
  <c r="W56" i="1"/>
  <c r="U56" i="1"/>
  <c r="S56" i="1"/>
  <c r="O56" i="1"/>
  <c r="Q56" i="1"/>
  <c r="W60" i="1"/>
  <c r="U60" i="1"/>
  <c r="S60" i="1"/>
  <c r="Q60" i="1"/>
  <c r="O60" i="1"/>
  <c r="W64" i="1"/>
  <c r="U64" i="1"/>
  <c r="S64" i="1"/>
  <c r="O64" i="1"/>
  <c r="Q64" i="1"/>
  <c r="W68" i="1"/>
  <c r="U68" i="1"/>
  <c r="S68" i="1"/>
  <c r="Q68" i="1"/>
  <c r="O68" i="1"/>
  <c r="W73" i="1"/>
  <c r="U73" i="1"/>
  <c r="S73" i="1"/>
  <c r="Q73" i="1"/>
  <c r="O73" i="1"/>
  <c r="W77" i="1"/>
  <c r="U77" i="1"/>
  <c r="S77" i="1"/>
  <c r="Q77" i="1"/>
  <c r="O77" i="1"/>
  <c r="W81" i="1"/>
  <c r="U81" i="1"/>
  <c r="S81" i="1"/>
  <c r="Q81" i="1"/>
  <c r="O81" i="1"/>
  <c r="Y117" i="1"/>
  <c r="X117" i="1"/>
  <c r="Y100" i="1"/>
  <c r="X100" i="1"/>
  <c r="Y84" i="1"/>
  <c r="X84" i="1"/>
  <c r="Y112" i="1"/>
  <c r="X112" i="1"/>
  <c r="Y94" i="1"/>
  <c r="X94" i="1"/>
  <c r="Y124" i="1"/>
  <c r="X124" i="1"/>
  <c r="Y106" i="1"/>
  <c r="X106" i="1"/>
  <c r="Y85" i="1"/>
  <c r="X85" i="1"/>
  <c r="Y110" i="1"/>
  <c r="X110" i="1"/>
  <c r="Y92" i="1"/>
  <c r="X92" i="1"/>
  <c r="W5" i="1"/>
  <c r="U5" i="1"/>
  <c r="S5" i="1"/>
  <c r="Q5" i="1"/>
  <c r="O5" i="1"/>
  <c r="W21" i="1"/>
  <c r="U21" i="1"/>
  <c r="S21" i="1"/>
  <c r="Q21" i="1"/>
  <c r="O21" i="1"/>
  <c r="W6" i="1"/>
  <c r="U6" i="1"/>
  <c r="O6" i="1"/>
  <c r="S6" i="1"/>
  <c r="Q6" i="1"/>
  <c r="W18" i="1"/>
  <c r="U18" i="1"/>
  <c r="S18" i="1"/>
  <c r="O18" i="1"/>
  <c r="Q18" i="1"/>
  <c r="W22" i="1"/>
  <c r="U22" i="1"/>
  <c r="O22" i="1"/>
  <c r="S22" i="1"/>
  <c r="Q22" i="1"/>
  <c r="W38" i="1"/>
  <c r="U38" i="1"/>
  <c r="Q38" i="1"/>
  <c r="O38" i="1"/>
  <c r="S38" i="1"/>
  <c r="W51" i="1"/>
  <c r="U51" i="1"/>
  <c r="S51" i="1"/>
  <c r="O51" i="1"/>
  <c r="Q51" i="1"/>
  <c r="Q4" i="1"/>
  <c r="W4" i="1"/>
  <c r="U4" i="1"/>
  <c r="O4" i="1"/>
  <c r="S4" i="1"/>
  <c r="W8" i="1"/>
  <c r="U8" i="1"/>
  <c r="S8" i="1"/>
  <c r="Q8" i="1"/>
  <c r="O8" i="1"/>
  <c r="W12" i="1"/>
  <c r="U12" i="1"/>
  <c r="S12" i="1"/>
  <c r="Q12" i="1"/>
  <c r="O12" i="1"/>
  <c r="W16" i="1"/>
  <c r="U16" i="1"/>
  <c r="S16" i="1"/>
  <c r="Q16" i="1"/>
  <c r="O16" i="1"/>
  <c r="W20" i="1"/>
  <c r="U20" i="1"/>
  <c r="S20" i="1"/>
  <c r="Q20" i="1"/>
  <c r="O20" i="1"/>
  <c r="W24" i="1"/>
  <c r="U24" i="1"/>
  <c r="S24" i="1"/>
  <c r="Q24" i="1"/>
  <c r="O24" i="1"/>
  <c r="W28" i="1"/>
  <c r="U28" i="1"/>
  <c r="S28" i="1"/>
  <c r="Q28" i="1"/>
  <c r="O28" i="1"/>
  <c r="W32" i="1"/>
  <c r="U32" i="1"/>
  <c r="S32" i="1"/>
  <c r="Q32" i="1"/>
  <c r="O32" i="1"/>
  <c r="W36" i="1"/>
  <c r="U36" i="1"/>
  <c r="S36" i="1"/>
  <c r="Q36" i="1"/>
  <c r="O36" i="1"/>
  <c r="W41" i="1"/>
  <c r="U41" i="1"/>
  <c r="S41" i="1"/>
  <c r="Q41" i="1"/>
  <c r="O41" i="1"/>
  <c r="W45" i="1"/>
  <c r="U45" i="1"/>
  <c r="S45" i="1"/>
  <c r="Q45" i="1"/>
  <c r="O45" i="1"/>
  <c r="W49" i="1"/>
  <c r="U49" i="1"/>
  <c r="S49" i="1"/>
  <c r="Q49" i="1"/>
  <c r="O49" i="1"/>
  <c r="W53" i="1"/>
  <c r="U53" i="1"/>
  <c r="S53" i="1"/>
  <c r="Q53" i="1"/>
  <c r="O53" i="1"/>
  <c r="W57" i="1"/>
  <c r="U57" i="1"/>
  <c r="S57" i="1"/>
  <c r="Q57" i="1"/>
  <c r="O57" i="1"/>
  <c r="W61" i="1"/>
  <c r="U61" i="1"/>
  <c r="S61" i="1"/>
  <c r="Q61" i="1"/>
  <c r="O61" i="1"/>
  <c r="W65" i="1"/>
  <c r="U65" i="1"/>
  <c r="S65" i="1"/>
  <c r="Q65" i="1"/>
  <c r="O65" i="1"/>
  <c r="W70" i="1"/>
  <c r="U70" i="1"/>
  <c r="S70" i="1"/>
  <c r="Q70" i="1"/>
  <c r="O70" i="1"/>
  <c r="W74" i="1"/>
  <c r="U74" i="1"/>
  <c r="S74" i="1"/>
  <c r="Q74" i="1"/>
  <c r="O74" i="1"/>
  <c r="W78" i="1"/>
  <c r="U78" i="1"/>
  <c r="S78" i="1"/>
  <c r="Q78" i="1"/>
  <c r="O78" i="1"/>
  <c r="W82" i="1"/>
  <c r="U82" i="1"/>
  <c r="S82" i="1"/>
  <c r="Q82" i="1"/>
  <c r="O82" i="1"/>
  <c r="Y113" i="1"/>
  <c r="X113" i="1"/>
  <c r="Y95" i="1"/>
  <c r="X95" i="1"/>
  <c r="Y125" i="1"/>
  <c r="Y107" i="1"/>
  <c r="X107" i="1"/>
  <c r="Y90" i="1"/>
  <c r="X90" i="1"/>
  <c r="Y102" i="1"/>
  <c r="X102" i="1"/>
  <c r="Y123" i="1"/>
  <c r="X123" i="1"/>
  <c r="Y105" i="1"/>
  <c r="X105" i="1"/>
  <c r="Y88" i="1"/>
  <c r="X88" i="1"/>
  <c r="Y21" i="1" l="1"/>
  <c r="X21" i="1"/>
  <c r="Y26" i="1"/>
  <c r="X26" i="1"/>
  <c r="X46" i="1"/>
  <c r="Y46" i="1"/>
  <c r="Y70" i="1"/>
  <c r="X70" i="1"/>
  <c r="Y53" i="1"/>
  <c r="X53" i="1"/>
  <c r="Y36" i="1"/>
  <c r="X36" i="1"/>
  <c r="Y20" i="1"/>
  <c r="X20" i="1"/>
  <c r="Y81" i="1"/>
  <c r="X81" i="1"/>
  <c r="Y23" i="1"/>
  <c r="X23" i="1"/>
  <c r="Y19" i="1"/>
  <c r="X19" i="1"/>
  <c r="Y7" i="1"/>
  <c r="X7" i="1"/>
  <c r="Y9" i="1"/>
  <c r="X9" i="1"/>
  <c r="Y76" i="1"/>
  <c r="X76" i="1"/>
  <c r="Y43" i="1"/>
  <c r="X43" i="1"/>
  <c r="Y71" i="1"/>
  <c r="X71" i="1"/>
  <c r="Y54" i="1"/>
  <c r="X54" i="1"/>
  <c r="Y37" i="1"/>
  <c r="X37" i="1"/>
  <c r="Y61" i="1"/>
  <c r="X61" i="1"/>
  <c r="Y45" i="1"/>
  <c r="X45" i="1"/>
  <c r="U127" i="1"/>
  <c r="Y44" i="1"/>
  <c r="X44" i="1"/>
  <c r="Y14" i="1"/>
  <c r="X14" i="1"/>
  <c r="Y67" i="1"/>
  <c r="X67" i="1"/>
  <c r="Y82" i="1"/>
  <c r="X82" i="1"/>
  <c r="Y65" i="1"/>
  <c r="X65" i="1"/>
  <c r="Y49" i="1"/>
  <c r="X49" i="1"/>
  <c r="Y32" i="1"/>
  <c r="X32" i="1"/>
  <c r="Y16" i="1"/>
  <c r="X16" i="1"/>
  <c r="X4" i="1"/>
  <c r="Y4" i="1"/>
  <c r="Y22" i="1"/>
  <c r="X22" i="1"/>
  <c r="Y18" i="1"/>
  <c r="X18" i="1"/>
  <c r="Y77" i="1"/>
  <c r="X77" i="1"/>
  <c r="Y64" i="1"/>
  <c r="X64" i="1"/>
  <c r="Y60" i="1"/>
  <c r="X60" i="1"/>
  <c r="Y48" i="1"/>
  <c r="X48" i="1"/>
  <c r="Y34" i="1"/>
  <c r="X34" i="1"/>
  <c r="Y72" i="1"/>
  <c r="X72" i="1"/>
  <c r="Y55" i="1"/>
  <c r="X55" i="1"/>
  <c r="Y47" i="1"/>
  <c r="X47" i="1"/>
  <c r="Y10" i="1"/>
  <c r="X10" i="1"/>
  <c r="X13" i="1"/>
  <c r="Y13" i="1"/>
  <c r="Y66" i="1"/>
  <c r="X66" i="1"/>
  <c r="Y50" i="1"/>
  <c r="X50" i="1"/>
  <c r="Y33" i="1"/>
  <c r="X33" i="1"/>
  <c r="Y78" i="1"/>
  <c r="X78" i="1"/>
  <c r="Y28" i="1"/>
  <c r="X28" i="1"/>
  <c r="Y12" i="1"/>
  <c r="X12" i="1"/>
  <c r="Y51" i="1"/>
  <c r="X51" i="1"/>
  <c r="Y73" i="1"/>
  <c r="X73" i="1"/>
  <c r="Y31" i="1"/>
  <c r="X31" i="1"/>
  <c r="Y15" i="1"/>
  <c r="X15" i="1"/>
  <c r="X79" i="1"/>
  <c r="Y79" i="1"/>
  <c r="X62" i="1"/>
  <c r="Y62" i="1"/>
  <c r="X29" i="1"/>
  <c r="Y29" i="1"/>
  <c r="Y74" i="1"/>
  <c r="X74" i="1"/>
  <c r="Y57" i="1"/>
  <c r="X57" i="1"/>
  <c r="Y41" i="1"/>
  <c r="X41" i="1"/>
  <c r="Y24" i="1"/>
  <c r="X24" i="1"/>
  <c r="Y8" i="1"/>
  <c r="X8" i="1"/>
  <c r="W127" i="1"/>
  <c r="Y38" i="1"/>
  <c r="X38" i="1"/>
  <c r="Y6" i="1"/>
  <c r="X6" i="1"/>
  <c r="Y5" i="1"/>
  <c r="X5" i="1"/>
  <c r="Y68" i="1"/>
  <c r="X68" i="1"/>
  <c r="Y56" i="1"/>
  <c r="X56" i="1"/>
  <c r="Y52" i="1"/>
  <c r="X52" i="1"/>
  <c r="Y40" i="1"/>
  <c r="X40" i="1"/>
  <c r="Y35" i="1"/>
  <c r="X35" i="1"/>
  <c r="Y27" i="1"/>
  <c r="X27" i="1"/>
  <c r="Y11" i="1"/>
  <c r="X11" i="1"/>
  <c r="Y59" i="1"/>
  <c r="X59" i="1"/>
  <c r="Y25" i="1"/>
  <c r="X25" i="1"/>
  <c r="Y80" i="1"/>
  <c r="X80" i="1"/>
  <c r="Y63" i="1"/>
  <c r="X63" i="1"/>
  <c r="Y30" i="1"/>
  <c r="X30" i="1"/>
  <c r="Y75" i="1"/>
  <c r="X75" i="1"/>
  <c r="Y58" i="1"/>
  <c r="X58" i="1"/>
  <c r="Y42" i="1"/>
  <c r="X42" i="1"/>
  <c r="Y17" i="1"/>
  <c r="X17" i="1"/>
  <c r="O127" i="1"/>
  <c r="S127" i="1"/>
  <c r="Q127" i="1"/>
  <c r="X127" i="1" l="1"/>
  <c r="X129" i="1" s="1"/>
  <c r="X130" i="1" s="1"/>
  <c r="Y127" i="1"/>
  <c r="Y129" i="1" s="1"/>
  <c r="Y130" i="1" s="1"/>
  <c r="X131" i="1" l="1"/>
  <c r="X132" i="1"/>
  <c r="X133" i="1" s="1"/>
  <c r="Y131" i="1"/>
  <c r="Y132" i="1"/>
  <c r="Y133" i="1" s="1"/>
</calcChain>
</file>

<file path=xl/sharedStrings.xml><?xml version="1.0" encoding="utf-8"?>
<sst xmlns="http://schemas.openxmlformats.org/spreadsheetml/2006/main" count="557" uniqueCount="246">
  <si>
    <t>CATEGORY</t>
  </si>
  <si>
    <t>DESCRIPTION</t>
  </si>
  <si>
    <t>UNIT</t>
  </si>
  <si>
    <t>EA</t>
  </si>
  <si>
    <t>Vendor Equivalent 
(if applicable)
Product Description</t>
  </si>
  <si>
    <t>YEAR-3 
Price 
per unit</t>
  </si>
  <si>
    <t>YEAR-2 
Price 
per unit</t>
  </si>
  <si>
    <t>Bidder's Printed Name</t>
  </si>
  <si>
    <t>Company Name</t>
  </si>
  <si>
    <t>Date</t>
  </si>
  <si>
    <t>YEAR-1
Price 
per unit</t>
  </si>
  <si>
    <t>Item No.</t>
  </si>
  <si>
    <t>Unit of Measure 
(Bidder to supply
Ex: weight, volume, No. of units per case/box, etc.)</t>
  </si>
  <si>
    <t>VTA CURRENT MATERIAL P/N</t>
  </si>
  <si>
    <t>PROPOSED MFR Name</t>
  </si>
  <si>
    <t>PROPOSED MFR Part Number</t>
  </si>
  <si>
    <t>CAN</t>
  </si>
  <si>
    <t>PT</t>
  </si>
  <si>
    <t>Estimated 
Year-1 Extended Total Price (Unit Price x Est. Annual Qty)</t>
  </si>
  <si>
    <t>Annual
Estimated Quantity</t>
  </si>
  <si>
    <t>Estimated 
Year-2 Extended Total Price (Unit Price x Est. Annual Qty)</t>
  </si>
  <si>
    <t>Estimated 
Year-3 Extended Total Price (Unit Price x Est. Annual Qty)</t>
  </si>
  <si>
    <t>SUBTOTAL</t>
  </si>
  <si>
    <t xml:space="preserve">EXTENDED TERM DISCOUNT </t>
  </si>
  <si>
    <t>SUBTOTAL LESS EXTENDED TERM DISCOUNT</t>
  </si>
  <si>
    <t>SALES TAX 9.25%</t>
  </si>
  <si>
    <t>TOTAL ESTIMATED BID SUBMITTED</t>
  </si>
  <si>
    <t>Note:  VTA reserves the right to conduct the right to evaluate pricing to the lowest common denominator.</t>
  </si>
  <si>
    <t>EXTENDED TERM DISCOUNT, IF APPLICABLE  (i.e. enter 2% if extended terms are 2% net 7 days/net 30 or 0% if no extended terms are offered)</t>
  </si>
  <si>
    <t>ABRASIVES</t>
  </si>
  <si>
    <t>3M</t>
  </si>
  <si>
    <t>DYNABRADE</t>
  </si>
  <si>
    <t>SANDING DISC GREEN ROLOC 3" DIA. 36 GR</t>
  </si>
  <si>
    <t>SANDING DISK  5" DIA 24 GRIT (20 PER BOX</t>
  </si>
  <si>
    <t>PAD DISC FOR STIKIT 8" DISC</t>
  </si>
  <si>
    <t>EMORY CLOTH (1-1/2" X 50 YDS.) 320 GRIT</t>
  </si>
  <si>
    <t>EMORY CLOTH 120 GRIT UTILITY ROLL  LRV</t>
  </si>
  <si>
    <t>DISC MEDIUM 3" MAROON ROLOC   LRV</t>
  </si>
  <si>
    <t>DISC MEDIUM 3" BLUE ROLOC  LRV</t>
  </si>
  <si>
    <t>DISC COARSE 2" BROWN ROLOC  (25/BX)  L</t>
  </si>
  <si>
    <t>DISC MEDIUM 2" MAROON ROLOC (25/BX)  L</t>
  </si>
  <si>
    <t>PAD 3" ROLOC (10/BX)  LRV</t>
  </si>
  <si>
    <t>DISC BRISTLE ROLOC 50 GRADE  (10/BX)</t>
  </si>
  <si>
    <t>DISC 50 GRIT 2"  (25/BX)  LRV</t>
  </si>
  <si>
    <t>WHEELS GREEN CORPS CUTOFF 3" X 1/32</t>
  </si>
  <si>
    <t>EMORY CLOTH 180 GRIT (1-1/2"X50YDS)</t>
  </si>
  <si>
    <t>CLEAN N STRIP ROLOC DISC 3M #07466 10 /C</t>
  </si>
  <si>
    <t>SANDPAPER 1000 GRIT  50 SHEETS/SLEEVE</t>
  </si>
  <si>
    <t>SANDPAPER 1500 GRIT  50 SHEETS/SLEEVE</t>
  </si>
  <si>
    <t>DISC 3" COURSE ROLOC SURFACE CONDITION</t>
  </si>
  <si>
    <t>ABRASIVE DISC DUST FREE 6" 180 GRIT</t>
  </si>
  <si>
    <t>ABRASIVE DISC DUST FREE 6" 120 GRIT</t>
  </si>
  <si>
    <t>ABRASIVE DISC DUST FREE 6" 80 GRIT</t>
  </si>
  <si>
    <t>ABRASIVE DISC DUST FREE 6" 40 GRIT</t>
  </si>
  <si>
    <t>ABRASIVE DISC DUST FREE 8" 40 GRIT</t>
  </si>
  <si>
    <t>DISC COARSE 3" BROWN ROLOC "SCOTCHBRITE"</t>
  </si>
  <si>
    <t>SANDING DISC GRnROLOC 3" DIA 25 per bx</t>
  </si>
  <si>
    <t>SANDING PAPER 80D GRIT 9"X11" (5 SL/CS)</t>
  </si>
  <si>
    <t>SANDING PAPER 220A GRIT 9"X11"</t>
  </si>
  <si>
    <t>SANDING PAPER 320A GRIT 9"X11"(10 SL/CS)</t>
  </si>
  <si>
    <t>SANDING PAPER 400A GRIT 9"X11"  50/SV</t>
  </si>
  <si>
    <t>SANDING PAPER 180A GRIT 2-3/4" X 17-1/2"</t>
  </si>
  <si>
    <t>PAPER SANDING 80-D GRIT 17-1/2"</t>
  </si>
  <si>
    <t>ABRASIVE DISC DUST FREE 6" 320 GRIT</t>
  </si>
  <si>
    <t>ABRASIVE DISC DUST FREE 6" 240 GRIT</t>
  </si>
  <si>
    <t>DISC ROLOC 3M GREEN 3" 50 GRADE 25/BOX</t>
  </si>
  <si>
    <t>DYNABRADE 6" DA SANDER</t>
  </si>
  <si>
    <t>BOX</t>
  </si>
  <si>
    <t>ROL</t>
  </si>
  <si>
    <t>PAC</t>
  </si>
  <si>
    <t>SL</t>
  </si>
  <si>
    <t>SV</t>
  </si>
  <si>
    <t>Maximum 
3-Year Contract Price</t>
  </si>
  <si>
    <t>PAINT AEROSOL FLAT BLACK (12/CS)  LRV</t>
  </si>
  <si>
    <t>PAINT AEROSOL BLACK GUIDE COAT  LRV  (OV</t>
  </si>
  <si>
    <t>PAINT AEROSOL "CHEVY" WHITE</t>
  </si>
  <si>
    <t>PAINT AEROSOL GLOSS BLACK</t>
  </si>
  <si>
    <t>PAINT AEROSOL GRAY</t>
  </si>
  <si>
    <t>PAINT AEROSOL SATIN BLACK</t>
  </si>
  <si>
    <t>PAINT AEROSOL BLUE</t>
  </si>
  <si>
    <t>PAINT AEROSOL SILVER</t>
  </si>
  <si>
    <t>PAINT AEROSOL OSHA YELLOW  12/CS</t>
  </si>
  <si>
    <t>AERVOE PACIFIC Co.</t>
  </si>
  <si>
    <t>SEM PRODUCTS, INC.</t>
  </si>
  <si>
    <t xml:space="preserve">AERVOE </t>
  </si>
  <si>
    <t>AERVOE</t>
  </si>
  <si>
    <t>COMPOUND &amp; CHEMICALS</t>
  </si>
  <si>
    <t>DUPONT</t>
  </si>
  <si>
    <t>LIQUID HARDENER  (12/CS)</t>
  </si>
  <si>
    <t>CREME HARDENER 1 OZ. TUBE (12/CS)  LRV</t>
  </si>
  <si>
    <t>FIBERGLASS FILLER</t>
  </si>
  <si>
    <t>ACETONE 1 GALLON DUPONT</t>
  </si>
  <si>
    <t>ADHESIVE EPOXY CLEAR AUTOMIX 5 MIN. FAST</t>
  </si>
  <si>
    <t>UNDERSEALER RUBBER  OH</t>
  </si>
  <si>
    <t>SUPER DUTY RUBBING COMPOUND (3M)</t>
  </si>
  <si>
    <t>GLUE, SUPER QUICK ACCELERATOR 3M  6/CS</t>
  </si>
  <si>
    <t>PUTTY,3M FLOWABLE FINISHING,PIRANHA</t>
  </si>
  <si>
    <t>POLISH (PERFECT-IT 3000 SWRL MARK REMVR)</t>
  </si>
  <si>
    <t>DUPONT METALOK PRETREATMENT ACTIVATOR</t>
  </si>
  <si>
    <t>DUPONT METALOK PRETREATMENT</t>
  </si>
  <si>
    <t>IMRON LOW V.O.C. CLEARCOAT</t>
  </si>
  <si>
    <t>DUPONT LOW VOC CLEANER</t>
  </si>
  <si>
    <t>DUPONT IMRON 5000/6000 LOW HAPS ACTIVATR</t>
  </si>
  <si>
    <t>FLEXIBLE ADDITIVE      (DUPONT)</t>
  </si>
  <si>
    <t>ACTIVATOR, HARDENER, 15309-S</t>
  </si>
  <si>
    <t>ACTIVATOR, HARDENER, #15305-S</t>
  </si>
  <si>
    <t>ACTIVATOR, HARDENER, 15307-S</t>
  </si>
  <si>
    <t>ACTIVATOR, HARDENER, 15303-S</t>
  </si>
  <si>
    <t>GAL</t>
  </si>
  <si>
    <t>QT</t>
  </si>
  <si>
    <t>3M01915</t>
  </si>
  <si>
    <t>3M 0522</t>
  </si>
  <si>
    <t>3M05028</t>
  </si>
  <si>
    <t>3M07481</t>
  </si>
  <si>
    <t>3M05026</t>
  </si>
  <si>
    <t>3M07466</t>
  </si>
  <si>
    <t>3M02021</t>
  </si>
  <si>
    <t>3M02023</t>
  </si>
  <si>
    <t>3M01639</t>
  </si>
  <si>
    <t>3M01641</t>
  </si>
  <si>
    <t>3M01643</t>
  </si>
  <si>
    <t>3M01667</t>
  </si>
  <si>
    <t>3M01660</t>
  </si>
  <si>
    <t>3M07485</t>
  </si>
  <si>
    <t>3M01408</t>
  </si>
  <si>
    <t>3M01635</t>
  </si>
  <si>
    <t>3M01637</t>
  </si>
  <si>
    <t>051131-01406</t>
  </si>
  <si>
    <t>3M05836</t>
  </si>
  <si>
    <t>3M05830</t>
  </si>
  <si>
    <t>3M05816</t>
  </si>
  <si>
    <t>#130S</t>
  </si>
  <si>
    <t>3M05954</t>
  </si>
  <si>
    <t>3M08224</t>
  </si>
  <si>
    <t>3M05821</t>
  </si>
  <si>
    <t>236S</t>
  </si>
  <si>
    <t>235S</t>
  </si>
  <si>
    <t>8821S</t>
  </si>
  <si>
    <t>V-3921S</t>
  </si>
  <si>
    <t>194S</t>
  </si>
  <si>
    <t>V-2350S</t>
  </si>
  <si>
    <t>15309-S</t>
  </si>
  <si>
    <t>15305-S</t>
  </si>
  <si>
    <t>15307-S</t>
  </si>
  <si>
    <t>15303-S</t>
  </si>
  <si>
    <t>PAINT SUPPLIES</t>
  </si>
  <si>
    <t>RAGS TAC (18" X 36")</t>
  </si>
  <si>
    <t>SEALER SEAM ULTRAPRO MSP URETHANE 3M  LR</t>
  </si>
  <si>
    <t>SPREADER/SQUEEGEE DOUBLE EDGE DECAL APPL</t>
  </si>
  <si>
    <t>MARKER METAL WHITE  LRV</t>
  </si>
  <si>
    <t>VALVE DEVILBISS (PAINT GUN REPAIRS)</t>
  </si>
  <si>
    <t>BUCKETS, ENKOR PAINT MIXING  1QT</t>
  </si>
  <si>
    <t>FOAM PILLAR EXPANDABLE AUTOMIX (3M)</t>
  </si>
  <si>
    <t>SPREADERS YELLOW BONDO 3/PK</t>
  </si>
  <si>
    <t>BOTTLE WASH</t>
  </si>
  <si>
    <t>BRUSH SET CLEANER SATA    LRV</t>
  </si>
  <si>
    <t>PAINT IMRON ELITE SS POLY ENAMEL MAROON</t>
  </si>
  <si>
    <t>PAINT IMRON ELITE SS POLY ENAMEL WHITE</t>
  </si>
  <si>
    <t>PAINT IMRON ELITE SS POLY ENAMEL BLUE</t>
  </si>
  <si>
    <t>#15900</t>
  </si>
  <si>
    <t>HAV-501</t>
  </si>
  <si>
    <t>70032L</t>
  </si>
  <si>
    <t>3M05844</t>
  </si>
  <si>
    <t>500 ml</t>
  </si>
  <si>
    <t>20108EX-D</t>
  </si>
  <si>
    <t>20106EX-B</t>
  </si>
  <si>
    <t>20107EX-A</t>
  </si>
  <si>
    <t>DETRO MANUF.</t>
  </si>
  <si>
    <t>USC (US CHEMICAL)</t>
  </si>
  <si>
    <t>DeVILBISS</t>
  </si>
  <si>
    <t>EZ MIX</t>
  </si>
  <si>
    <t>MAK</t>
  </si>
  <si>
    <t>SATA</t>
  </si>
  <si>
    <t>PRIMERS - COMPOUNDS</t>
  </si>
  <si>
    <t>URO-PRIMER DU PONT</t>
  </si>
  <si>
    <t>FISHEYE ELIMINATOR 359S DUPONT PINT</t>
  </si>
  <si>
    <t>ACCELERATOR 389S DUPONT QUART</t>
  </si>
  <si>
    <t>ACCELERATOR 8989S DUPONT QUART</t>
  </si>
  <si>
    <t>PRIMER SCRATCH FILLER PLATINUM GRAY</t>
  </si>
  <si>
    <t>BODY FILLER RAGE</t>
  </si>
  <si>
    <t>PRIMER CORLAR 2.1 EPOXY</t>
  </si>
  <si>
    <t>ACTIVATOR CORLAR 2.1</t>
  </si>
  <si>
    <t>ACTIVATOR SLOW CORLAR 2.1</t>
  </si>
  <si>
    <t>DUPONT SPOT PRODUCTIVE PRIMER</t>
  </si>
  <si>
    <t>DUPONT PRODUCT. PRIMER ACTIVATOR LOW TMP</t>
  </si>
  <si>
    <t>PRODUCT. PRIMER ACTVTR (DUPONT) HIGH TMP</t>
  </si>
  <si>
    <t>DUPONT 1380S</t>
  </si>
  <si>
    <t>DUPONT 395S</t>
  </si>
  <si>
    <t>DUPONT 389S</t>
  </si>
  <si>
    <t>DUPONT 8989S</t>
  </si>
  <si>
    <t>DUPONT 921S 01</t>
  </si>
  <si>
    <t>DUPONT 922S-4</t>
  </si>
  <si>
    <t>DUPONT 923S-4</t>
  </si>
  <si>
    <t>1480S</t>
  </si>
  <si>
    <t>1481S</t>
  </si>
  <si>
    <t>1489S</t>
  </si>
  <si>
    <t>NASON</t>
  </si>
  <si>
    <t>FIBER COAT EVERGLASS</t>
  </si>
  <si>
    <t>TAPES</t>
  </si>
  <si>
    <t>TAPE PLASTIC AUTO REFINISH 1/2" BLUE</t>
  </si>
  <si>
    <t>TAPE PLASTIC AUTO REFINISH 3/4" BLUE (</t>
  </si>
  <si>
    <t>TAPE 2" MASKING AUTO REFINISHING 12/box</t>
  </si>
  <si>
    <t>TAPE PRESSURE SENSITIVE CLEAR 48MM X100M</t>
  </si>
  <si>
    <t>TAPE 1/4" BLUE PLASTIC AUTO REFINISHING</t>
  </si>
  <si>
    <t>TAPE ELECTRICAL BLACK 3/4" X 66' 100/CS</t>
  </si>
  <si>
    <t>TAPE DUCT HEAVY DUTY</t>
  </si>
  <si>
    <t>TAPE MASKING AUTO REFINISHING 24/BX 1"</t>
  </si>
  <si>
    <t>PAPER MASKING 12"</t>
  </si>
  <si>
    <t>PAPER MASKING 36"</t>
  </si>
  <si>
    <t>FILM MASKING PREFOLDER 12X80'    90"</t>
  </si>
  <si>
    <t>3M06849</t>
  </si>
  <si>
    <t>FILTER AIR 20"X20"X2" EXHAUST FILTER</t>
  </si>
  <si>
    <t>FILTER AIR/INTAKE 20"X20"X2" (20 PER CS)</t>
  </si>
  <si>
    <t>MASK, RESP SPRAY PAINT LG.</t>
  </si>
  <si>
    <t>MASK, RESP. SPRAY PAINT MED.</t>
  </si>
  <si>
    <t>RESPIRATOR N95 W/EXHALE VLV.</t>
  </si>
  <si>
    <t>FILTER RESPIRATOR</t>
  </si>
  <si>
    <t>RESPIRATOR SILICONE  SMALL</t>
  </si>
  <si>
    <t>RESPIRATOR SILICONE  MEDIUM</t>
  </si>
  <si>
    <t>RESPIRATOR SILICONE  LARGE</t>
  </si>
  <si>
    <t>CARTRIDGE VAPOR REPLACEMENT</t>
  </si>
  <si>
    <t>WEARABLES</t>
  </si>
  <si>
    <t>VIS 025-202</t>
  </si>
  <si>
    <t>VIS 856-006</t>
  </si>
  <si>
    <t>53P71 (07193)</t>
  </si>
  <si>
    <t>52P71 (07192)</t>
  </si>
  <si>
    <t>VISKON</t>
  </si>
  <si>
    <t>CAS</t>
  </si>
  <si>
    <t>SPONGE CLEAN AND PREP 3M  (10/BAG)</t>
  </si>
  <si>
    <t>PAINT SPRAY, PACIFIC BLUE</t>
  </si>
  <si>
    <t>KLEAN STRIP AEROSOL GUN CLEANER</t>
  </si>
  <si>
    <t>SPRAY MAX 1K TRIM PAINT BLACK</t>
  </si>
  <si>
    <t>BLADES RAZOR SINGLE EDGE  LRV/BUS</t>
  </si>
  <si>
    <t>MISC</t>
  </si>
  <si>
    <t>MISCELLENEOUS PAINT AND PAINTING SUPPLIES
IFB P19074
BID FORM 1-B SCHEDULE OF PRICES AND ESTIMATED QUANTITIES - ATTACHMENT A</t>
  </si>
  <si>
    <t>PAINT AEROSOL BLACK GUIDE COAT  LRV  (OV)</t>
  </si>
  <si>
    <t>YEAR-4
(Option Year-1)
Price 
per unit</t>
  </si>
  <si>
    <t>YEAR-5
(Option Year-2)
Price 
per unit</t>
  </si>
  <si>
    <t>Estimated 
Year-4 Extended Total Price (Unit Price x Est. Annual Qty)</t>
  </si>
  <si>
    <t>Estimated 
Year-5 Extended Total Price (Unit Price x Est. Annual Qty)</t>
  </si>
  <si>
    <t>Maximum 
5-Year Contract Price</t>
  </si>
  <si>
    <t xml:space="preserve"> Maximum 
3-Year Contract Quantities</t>
  </si>
  <si>
    <t>MFR NAME</t>
  </si>
  <si>
    <t>MFR PART #</t>
  </si>
  <si>
    <t>TOTAL MINIMUM GUARANTEED CONTRACT VALUE = 25% (PERCENT) OF THE TOTAL BID SUBMITTED</t>
  </si>
  <si>
    <t xml:space="preserve">NOTE: Total Bid Price will be based on "Estimated Maximum Quantity Extended 3 Year Term Total Price" 
All products listed below are Brand Name or Equal.  See Brand Name or Equal requirement on pages #20 and #21 of the IFB document
Minimum gauranteed Contract price is 25% of the total Contract value.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</si>
</sst>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theme="5"/>
      <name val="Calibri"/>
      <family val="2"/>
    </font>
    <font>
      <sz val="11"/>
      <color theme="5"/>
      <name val="Calibri"/>
      <family val="2"/>
    </font>
    <font>
      <sz val="10"/>
      <color theme="1"/>
      <name val="Times New Roman"/>
      <family val="1"/>
    </font>
    <font>
      <sz val="10"/>
      <color rgb="FF0070C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56">
    <xf numFmtId="0" fontId="0" fillId="0" borderId="0" xfId="0"/>
    <xf numFmtId="0" fontId="2" fillId="0" borderId="1" xfId="0" applyFont="1" applyBorder="1" applyAlignment="1" applyProtection="1">
      <alignment wrapText="1"/>
      <protection locked="0"/>
    </xf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3" borderId="3" xfId="0" applyFont="1" applyFill="1" applyBorder="1" applyAlignment="1" applyProtection="1">
      <alignment horizontal="center"/>
    </xf>
    <xf numFmtId="0" fontId="1" fillId="0" borderId="0" xfId="0" applyFont="1" applyProtection="1"/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</xf>
    <xf numFmtId="164" fontId="1" fillId="0" borderId="0" xfId="0" applyNumberFormat="1" applyFont="1" applyProtection="1"/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/>
    <xf numFmtId="0" fontId="0" fillId="0" borderId="0" xfId="0" applyFont="1" applyProtection="1"/>
    <xf numFmtId="4" fontId="0" fillId="0" borderId="0" xfId="0" applyNumberFormat="1" applyFont="1" applyAlignment="1" applyProtection="1">
      <alignment vertical="center"/>
    </xf>
    <xf numFmtId="0" fontId="10" fillId="0" borderId="0" xfId="0" applyFont="1" applyProtection="1"/>
    <xf numFmtId="0" fontId="0" fillId="0" borderId="0" xfId="0" applyProtection="1"/>
    <xf numFmtId="0" fontId="1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wrapText="1"/>
    </xf>
    <xf numFmtId="0" fontId="1" fillId="0" borderId="0" xfId="0" applyFont="1" applyFill="1" applyProtection="1"/>
    <xf numFmtId="164" fontId="12" fillId="0" borderId="1" xfId="0" applyNumberFormat="1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44" fontId="9" fillId="4" borderId="6" xfId="0" applyNumberFormat="1" applyFont="1" applyFill="1" applyBorder="1" applyAlignment="1" applyProtection="1">
      <alignment horizontal="right"/>
    </xf>
    <xf numFmtId="44" fontId="9" fillId="4" borderId="11" xfId="0" applyNumberFormat="1" applyFont="1" applyFill="1" applyBorder="1" applyAlignment="1" applyProtection="1">
      <alignment horizontal="right"/>
    </xf>
    <xf numFmtId="164" fontId="16" fillId="0" borderId="0" xfId="0" applyNumberFormat="1" applyFont="1" applyAlignment="1" applyProtection="1">
      <alignment horizontal="center" vertical="center" wrapText="1"/>
    </xf>
    <xf numFmtId="164" fontId="16" fillId="0" borderId="0" xfId="0" applyNumberFormat="1" applyFont="1" applyAlignment="1" applyProtection="1">
      <alignment vertical="center"/>
    </xf>
    <xf numFmtId="164" fontId="17" fillId="0" borderId="0" xfId="0" applyNumberFormat="1" applyFont="1" applyAlignment="1" applyProtection="1">
      <alignment horizontal="center" vertical="center" wrapText="1"/>
    </xf>
    <xf numFmtId="164" fontId="17" fillId="0" borderId="0" xfId="0" applyNumberFormat="1" applyFont="1" applyAlignment="1" applyProtection="1">
      <alignment vertical="center"/>
    </xf>
    <xf numFmtId="164" fontId="18" fillId="0" borderId="0" xfId="0" applyNumberFormat="1" applyFont="1" applyAlignment="1" applyProtection="1">
      <alignment horizontal="center" vertical="center" wrapText="1"/>
    </xf>
    <xf numFmtId="164" fontId="18" fillId="0" borderId="0" xfId="0" applyNumberFormat="1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20" fillId="0" borderId="0" xfId="0" applyFont="1" applyFill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2" fillId="0" borderId="0" xfId="0" applyFont="1" applyProtection="1">
      <protection locked="0"/>
    </xf>
    <xf numFmtId="0" fontId="0" fillId="3" borderId="20" xfId="0" applyFont="1" applyFill="1" applyBorder="1" applyAlignment="1" applyProtection="1">
      <alignment horizontal="center"/>
    </xf>
    <xf numFmtId="0" fontId="2" fillId="0" borderId="17" xfId="0" applyFont="1" applyBorder="1" applyAlignment="1" applyProtection="1">
      <alignment wrapText="1"/>
      <protection locked="0"/>
    </xf>
    <xf numFmtId="164" fontId="2" fillId="0" borderId="17" xfId="0" applyNumberFormat="1" applyFont="1" applyBorder="1" applyProtection="1">
      <protection locked="0"/>
    </xf>
    <xf numFmtId="44" fontId="9" fillId="4" borderId="21" xfId="0" applyNumberFormat="1" applyFont="1" applyFill="1" applyBorder="1" applyAlignment="1" applyProtection="1">
      <alignment horizontal="right"/>
    </xf>
    <xf numFmtId="164" fontId="9" fillId="4" borderId="23" xfId="0" applyNumberFormat="1" applyFont="1" applyFill="1" applyBorder="1" applyAlignment="1" applyProtection="1">
      <alignment horizontal="right" wrapText="1"/>
    </xf>
    <xf numFmtId="0" fontId="9" fillId="4" borderId="23" xfId="0" applyFont="1" applyFill="1" applyBorder="1" applyAlignment="1" applyProtection="1">
      <alignment horizontal="right" wrapText="1"/>
    </xf>
    <xf numFmtId="164" fontId="9" fillId="4" borderId="24" xfId="0" applyNumberFormat="1" applyFont="1" applyFill="1" applyBorder="1" applyAlignment="1" applyProtection="1">
      <alignment horizontal="right" wrapText="1"/>
    </xf>
    <xf numFmtId="0" fontId="0" fillId="3" borderId="25" xfId="0" applyFont="1" applyFill="1" applyBorder="1" applyAlignment="1" applyProtection="1">
      <alignment horizontal="center"/>
    </xf>
    <xf numFmtId="164" fontId="12" fillId="0" borderId="15" xfId="0" applyNumberFormat="1" applyFont="1" applyFill="1" applyBorder="1" applyAlignment="1" applyProtection="1">
      <alignment vertical="center" wrapText="1"/>
    </xf>
    <xf numFmtId="0" fontId="2" fillId="0" borderId="15" xfId="0" applyFont="1" applyBorder="1" applyAlignment="1" applyProtection="1">
      <alignment wrapText="1"/>
      <protection locked="0"/>
    </xf>
    <xf numFmtId="164" fontId="2" fillId="0" borderId="15" xfId="0" applyNumberFormat="1" applyFont="1" applyBorder="1" applyProtection="1">
      <protection locked="0"/>
    </xf>
    <xf numFmtId="164" fontId="13" fillId="4" borderId="16" xfId="0" applyNumberFormat="1" applyFont="1" applyFill="1" applyBorder="1" applyAlignment="1" applyProtection="1">
      <alignment horizontal="right"/>
    </xf>
    <xf numFmtId="49" fontId="12" fillId="5" borderId="26" xfId="0" applyNumberFormat="1" applyFont="1" applyFill="1" applyBorder="1" applyAlignment="1" applyProtection="1">
      <alignment horizontal="center" vertical="center" wrapText="1"/>
    </xf>
    <xf numFmtId="49" fontId="12" fillId="5" borderId="23" xfId="0" applyNumberFormat="1" applyFont="1" applyFill="1" applyBorder="1" applyAlignment="1" applyProtection="1">
      <alignment horizontal="center" vertical="center" wrapText="1"/>
    </xf>
    <xf numFmtId="49" fontId="12" fillId="5" borderId="23" xfId="0" applyNumberFormat="1" applyFont="1" applyFill="1" applyBorder="1" applyAlignment="1" applyProtection="1">
      <alignment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</xf>
    <xf numFmtId="49" fontId="13" fillId="6" borderId="23" xfId="0" applyNumberFormat="1" applyFont="1" applyFill="1" applyBorder="1" applyAlignment="1" applyProtection="1">
      <alignment horizontal="center" vertical="center" wrapText="1"/>
    </xf>
    <xf numFmtId="0" fontId="13" fillId="7" borderId="23" xfId="0" applyFont="1" applyFill="1" applyBorder="1" applyAlignment="1" applyProtection="1">
      <alignment horizontal="center" vertical="center" wrapText="1"/>
    </xf>
    <xf numFmtId="164" fontId="13" fillId="7" borderId="23" xfId="0" applyNumberFormat="1" applyFont="1" applyFill="1" applyBorder="1" applyAlignment="1" applyProtection="1">
      <alignment horizontal="center" vertical="center" wrapText="1"/>
    </xf>
    <xf numFmtId="164" fontId="2" fillId="8" borderId="15" xfId="0" applyNumberFormat="1" applyFont="1" applyFill="1" applyBorder="1" applyProtection="1">
      <protection locked="0"/>
    </xf>
    <xf numFmtId="164" fontId="2" fillId="8" borderId="15" xfId="0" applyNumberFormat="1" applyFont="1" applyFill="1" applyBorder="1" applyProtection="1"/>
    <xf numFmtId="164" fontId="2" fillId="8" borderId="1" xfId="0" applyNumberFormat="1" applyFont="1" applyFill="1" applyBorder="1" applyProtection="1">
      <protection locked="0"/>
    </xf>
    <xf numFmtId="164" fontId="2" fillId="8" borderId="17" xfId="0" applyNumberFormat="1" applyFont="1" applyFill="1" applyBorder="1" applyProtection="1">
      <protection locked="0"/>
    </xf>
    <xf numFmtId="164" fontId="13" fillId="8" borderId="23" xfId="0" applyNumberFormat="1" applyFont="1" applyFill="1" applyBorder="1" applyAlignment="1" applyProtection="1">
      <alignment horizontal="center" vertical="center" wrapText="1"/>
    </xf>
    <xf numFmtId="164" fontId="13" fillId="4" borderId="24" xfId="0" applyNumberFormat="1" applyFont="1" applyFill="1" applyBorder="1" applyAlignment="1" applyProtection="1">
      <alignment horizontal="center" vertical="center" wrapText="1"/>
    </xf>
    <xf numFmtId="44" fontId="9" fillId="2" borderId="11" xfId="0" applyNumberFormat="1" applyFont="1" applyFill="1" applyBorder="1" applyAlignment="1" applyProtection="1">
      <alignment horizontal="right"/>
    </xf>
    <xf numFmtId="164" fontId="2" fillId="7" borderId="15" xfId="0" applyNumberFormat="1" applyFont="1" applyFill="1" applyBorder="1" applyProtection="1"/>
    <xf numFmtId="0" fontId="0" fillId="9" borderId="3" xfId="0" applyFont="1" applyFill="1" applyBorder="1" applyAlignment="1" applyProtection="1">
      <alignment horizontal="center"/>
    </xf>
    <xf numFmtId="164" fontId="12" fillId="9" borderId="1" xfId="0" applyNumberFormat="1" applyFont="1" applyFill="1" applyBorder="1" applyAlignment="1" applyProtection="1">
      <alignment vertical="center" wrapText="1"/>
    </xf>
    <xf numFmtId="0" fontId="2" fillId="9" borderId="1" xfId="0" applyFont="1" applyFill="1" applyBorder="1" applyAlignment="1" applyProtection="1">
      <alignment wrapText="1"/>
      <protection locked="0"/>
    </xf>
    <xf numFmtId="164" fontId="2" fillId="9" borderId="1" xfId="0" applyNumberFormat="1" applyFont="1" applyFill="1" applyBorder="1" applyProtection="1">
      <protection locked="0"/>
    </xf>
    <xf numFmtId="164" fontId="2" fillId="9" borderId="15" xfId="0" applyNumberFormat="1" applyFont="1" applyFill="1" applyBorder="1" applyProtection="1"/>
    <xf numFmtId="164" fontId="13" fillId="9" borderId="16" xfId="0" applyNumberFormat="1" applyFont="1" applyFill="1" applyBorder="1" applyAlignment="1" applyProtection="1">
      <alignment horizontal="right"/>
    </xf>
    <xf numFmtId="0" fontId="2" fillId="0" borderId="15" xfId="0" applyNumberFormat="1" applyFont="1" applyFill="1" applyBorder="1" applyAlignment="1" applyProtection="1">
      <alignment horizontal="center" vertical="top" wrapText="1"/>
    </xf>
    <xf numFmtId="0" fontId="0" fillId="0" borderId="15" xfId="0" applyFont="1" applyFill="1" applyBorder="1" applyAlignment="1" applyProtection="1">
      <alignment vertical="top" wrapText="1"/>
    </xf>
    <xf numFmtId="3" fontId="0" fillId="0" borderId="15" xfId="0" applyNumberFormat="1" applyFont="1" applyFill="1" applyBorder="1" applyAlignment="1" applyProtection="1">
      <alignment horizontal="center" vertical="top" wrapText="1"/>
    </xf>
    <xf numFmtId="0" fontId="0" fillId="0" borderId="15" xfId="1" applyNumberFormat="1" applyFont="1" applyFill="1" applyBorder="1" applyAlignment="1" applyProtection="1">
      <alignment horizontal="center" vertical="top" wrapText="1"/>
    </xf>
    <xf numFmtId="0" fontId="0" fillId="0" borderId="15" xfId="0" applyFont="1" applyFill="1" applyBorder="1" applyAlignment="1" applyProtection="1">
      <alignment horizontal="center" vertical="center" wrapText="1"/>
    </xf>
    <xf numFmtId="3" fontId="2" fillId="0" borderId="15" xfId="0" applyNumberFormat="1" applyFont="1" applyFill="1" applyBorder="1" applyAlignment="1" applyProtection="1">
      <alignment horizontal="center" vertical="center" wrapText="1"/>
    </xf>
    <xf numFmtId="1" fontId="0" fillId="0" borderId="15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 applyProtection="1">
      <alignment vertical="top" wrapText="1"/>
    </xf>
    <xf numFmtId="3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top" wrapText="1"/>
    </xf>
    <xf numFmtId="0" fontId="0" fillId="0" borderId="1" xfId="0" applyFont="1" applyBorder="1" applyAlignment="1" applyProtection="1">
      <alignment vertical="top" wrapText="1"/>
    </xf>
    <xf numFmtId="0" fontId="2" fillId="9" borderId="1" xfId="0" applyNumberFormat="1" applyFont="1" applyFill="1" applyBorder="1" applyAlignment="1" applyProtection="1">
      <alignment horizontal="center" vertical="top" wrapText="1"/>
    </xf>
    <xf numFmtId="0" fontId="0" fillId="9" borderId="1" xfId="0" applyFont="1" applyFill="1" applyBorder="1" applyAlignment="1" applyProtection="1">
      <alignment vertical="top" wrapText="1"/>
    </xf>
    <xf numFmtId="3" fontId="0" fillId="9" borderId="1" xfId="0" applyNumberFormat="1" applyFont="1" applyFill="1" applyBorder="1" applyAlignment="1" applyProtection="1">
      <alignment horizontal="center" vertical="top" wrapText="1"/>
    </xf>
    <xf numFmtId="0" fontId="0" fillId="9" borderId="1" xfId="0" applyNumberFormat="1" applyFont="1" applyFill="1" applyBorder="1" applyAlignment="1" applyProtection="1">
      <alignment horizontal="center" vertical="top" wrapText="1"/>
    </xf>
    <xf numFmtId="0" fontId="0" fillId="9" borderId="1" xfId="0" applyFont="1" applyFill="1" applyBorder="1" applyAlignment="1" applyProtection="1">
      <alignment horizontal="center" vertic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1" fontId="0" fillId="9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top" wrapText="1"/>
    </xf>
    <xf numFmtId="0" fontId="9" fillId="0" borderId="1" xfId="0" applyFont="1" applyBorder="1" applyAlignment="1" applyProtection="1">
      <alignment vertical="top" wrapText="1"/>
    </xf>
    <xf numFmtId="3" fontId="9" fillId="0" borderId="1" xfId="0" applyNumberFormat="1" applyFont="1" applyFill="1" applyBorder="1" applyAlignment="1" applyProtection="1">
      <alignment vertical="top" wrapText="1"/>
    </xf>
    <xf numFmtId="0" fontId="0" fillId="0" borderId="1" xfId="0" applyFont="1" applyBorder="1" applyAlignment="1" applyProtection="1">
      <alignment horizontal="center" vertical="top" wrapText="1"/>
    </xf>
    <xf numFmtId="3" fontId="9" fillId="9" borderId="1" xfId="0" applyNumberFormat="1" applyFont="1" applyFill="1" applyBorder="1" applyAlignment="1" applyProtection="1">
      <alignment vertical="top" wrapText="1"/>
    </xf>
    <xf numFmtId="3" fontId="2" fillId="9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left" vertical="center" wrapText="1"/>
    </xf>
    <xf numFmtId="3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 wrapText="1"/>
    </xf>
    <xf numFmtId="0" fontId="2" fillId="0" borderId="17" xfId="0" applyNumberFormat="1" applyFont="1" applyBorder="1" applyAlignment="1" applyProtection="1">
      <alignment horizontal="center" vertical="top" wrapText="1"/>
    </xf>
    <xf numFmtId="0" fontId="0" fillId="0" borderId="17" xfId="0" applyFont="1" applyBorder="1" applyAlignment="1" applyProtection="1">
      <alignment vertical="top" wrapText="1"/>
    </xf>
    <xf numFmtId="0" fontId="9" fillId="0" borderId="17" xfId="0" applyFont="1" applyBorder="1" applyAlignment="1" applyProtection="1">
      <alignment vertical="top" wrapText="1"/>
    </xf>
    <xf numFmtId="3" fontId="0" fillId="0" borderId="17" xfId="0" applyNumberFormat="1" applyFont="1" applyFill="1" applyBorder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1" fontId="0" fillId="0" borderId="17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6" fillId="0" borderId="0" xfId="0" applyFont="1" applyProtection="1"/>
    <xf numFmtId="0" fontId="8" fillId="0" borderId="0" xfId="0" applyFont="1" applyProtection="1"/>
    <xf numFmtId="164" fontId="4" fillId="0" borderId="0" xfId="0" applyNumberFormat="1" applyFont="1" applyProtection="1"/>
    <xf numFmtId="164" fontId="3" fillId="0" borderId="0" xfId="0" applyNumberFormat="1" applyFont="1" applyProtection="1"/>
    <xf numFmtId="0" fontId="22" fillId="0" borderId="7" xfId="0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left" indent="1"/>
    </xf>
    <xf numFmtId="0" fontId="22" fillId="0" borderId="0" xfId="0" applyFont="1" applyAlignment="1" applyProtection="1">
      <alignment horizontal="left" indent="1"/>
      <protection locked="0"/>
    </xf>
    <xf numFmtId="0" fontId="9" fillId="4" borderId="5" xfId="0" applyFont="1" applyFill="1" applyBorder="1" applyAlignment="1" applyProtection="1">
      <alignment horizontal="center"/>
    </xf>
    <xf numFmtId="0" fontId="9" fillId="4" borderId="2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1" fillId="0" borderId="9" xfId="0" applyFont="1" applyBorder="1" applyAlignment="1" applyProtection="1"/>
    <xf numFmtId="0" fontId="9" fillId="2" borderId="13" xfId="0" applyFont="1" applyFill="1" applyBorder="1" applyAlignment="1" applyProtection="1">
      <alignment horizontal="center" wrapText="1"/>
    </xf>
    <xf numFmtId="0" fontId="9" fillId="2" borderId="14" xfId="0" applyFont="1" applyFill="1" applyBorder="1" applyAlignment="1" applyProtection="1">
      <alignment horizontal="center" wrapText="1"/>
    </xf>
    <xf numFmtId="0" fontId="0" fillId="2" borderId="14" xfId="0" applyFill="1" applyBorder="1" applyAlignment="1" applyProtection="1">
      <alignment horizontal="center" wrapText="1"/>
    </xf>
    <xf numFmtId="0" fontId="0" fillId="2" borderId="11" xfId="0" applyFill="1" applyBorder="1" applyAlignment="1" applyProtection="1">
      <alignment horizontal="center" wrapText="1"/>
    </xf>
    <xf numFmtId="0" fontId="9" fillId="4" borderId="13" xfId="0" applyFont="1" applyFill="1" applyBorder="1" applyAlignment="1" applyProtection="1">
      <alignment horizontal="center" wrapText="1"/>
    </xf>
    <xf numFmtId="0" fontId="9" fillId="4" borderId="14" xfId="0" applyFont="1" applyFill="1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0" fontId="0" fillId="0" borderId="11" xfId="0" applyBorder="1" applyAlignment="1" applyProtection="1">
      <alignment horizont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protection locked="0"/>
    </xf>
    <xf numFmtId="0" fontId="21" fillId="0" borderId="4" xfId="0" applyFont="1" applyBorder="1" applyAlignment="1" applyProtection="1">
      <protection locked="0"/>
    </xf>
    <xf numFmtId="0" fontId="9" fillId="4" borderId="18" xfId="0" applyFont="1" applyFill="1" applyBorder="1" applyAlignment="1" applyProtection="1">
      <alignment horizontal="right" wrapText="1"/>
    </xf>
    <xf numFmtId="0" fontId="9" fillId="4" borderId="19" xfId="0" applyFont="1" applyFill="1" applyBorder="1" applyAlignment="1" applyProtection="1">
      <alignment horizontal="right" wrapText="1"/>
    </xf>
    <xf numFmtId="0" fontId="9" fillId="4" borderId="22" xfId="0" applyFont="1" applyFill="1" applyBorder="1" applyAlignment="1" applyProtection="1">
      <alignment horizontal="right" wrapText="1"/>
    </xf>
    <xf numFmtId="0" fontId="9" fillId="4" borderId="29" xfId="0" applyFont="1" applyFill="1" applyBorder="1" applyAlignment="1" applyProtection="1">
      <alignment horizontal="center"/>
    </xf>
    <xf numFmtId="0" fontId="9" fillId="4" borderId="28" xfId="0" applyFont="1" applyFill="1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9" fillId="4" borderId="5" xfId="0" applyFont="1" applyFill="1" applyBorder="1" applyAlignment="1" applyProtection="1">
      <alignment horizontal="center" wrapText="1"/>
    </xf>
    <xf numFmtId="0" fontId="9" fillId="4" borderId="2" xfId="0" applyFont="1" applyFill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45"/>
  <sheetViews>
    <sheetView showGridLines="0" tabSelected="1" topLeftCell="K1" zoomScale="70" zoomScaleNormal="70" workbookViewId="0">
      <selection activeCell="V4" sqref="V4"/>
    </sheetView>
  </sheetViews>
  <sheetFormatPr defaultColWidth="9.1796875" defaultRowHeight="14.5" x14ac:dyDescent="0.35"/>
  <cols>
    <col min="1" max="1" width="6.453125" style="8" customWidth="1"/>
    <col min="2" max="2" width="14.7265625" style="8" customWidth="1"/>
    <col min="3" max="3" width="43.36328125" style="5" bestFit="1" customWidth="1"/>
    <col min="4" max="4" width="12.36328125" style="9" customWidth="1"/>
    <col min="5" max="5" width="14.453125" style="9" bestFit="1" customWidth="1"/>
    <col min="6" max="6" width="14.90625" style="9" bestFit="1" customWidth="1"/>
    <col min="7" max="7" width="6.453125" style="8" customWidth="1"/>
    <col min="8" max="8" width="12.7265625" style="20" customWidth="1"/>
    <col min="9" max="9" width="9.36328125" style="20" bestFit="1" customWidth="1"/>
    <col min="10" max="10" width="22.1796875" style="5" customWidth="1"/>
    <col min="11" max="11" width="17" style="5" customWidth="1"/>
    <col min="12" max="12" width="15.1796875" style="5" customWidth="1"/>
    <col min="13" max="13" width="24" style="5" customWidth="1"/>
    <col min="14" max="14" width="10.6328125" style="10" customWidth="1"/>
    <col min="15" max="15" width="16.26953125" style="10" bestFit="1" customWidth="1"/>
    <col min="16" max="16" width="10.6328125" style="10" customWidth="1"/>
    <col min="17" max="17" width="16.26953125" style="10" bestFit="1" customWidth="1"/>
    <col min="18" max="18" width="10.6328125" style="10" customWidth="1"/>
    <col min="19" max="19" width="16.26953125" style="10" bestFit="1" customWidth="1"/>
    <col min="20" max="20" width="10.6328125" style="10" customWidth="1"/>
    <col min="21" max="21" width="16.26953125" style="10" bestFit="1" customWidth="1"/>
    <col min="22" max="22" width="10.6328125" style="10" customWidth="1"/>
    <col min="23" max="23" width="16.26953125" style="10" bestFit="1" customWidth="1"/>
    <col min="24" max="24" width="16.26953125" style="10" customWidth="1"/>
    <col min="25" max="25" width="14.26953125" style="23" bestFit="1" customWidth="1"/>
    <col min="26" max="16384" width="9.1796875" style="5"/>
  </cols>
  <sheetData>
    <row r="1" spans="1:100" s="11" customFormat="1" ht="58" customHeight="1" x14ac:dyDescent="0.35">
      <c r="A1" s="139" t="s">
        <v>234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1"/>
    </row>
    <row r="2" spans="1:100" s="12" customFormat="1" ht="84" customHeight="1" thickBot="1" x14ac:dyDescent="0.5">
      <c r="A2" s="142" t="s">
        <v>245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4"/>
    </row>
    <row r="3" spans="1:100" s="19" customFormat="1" ht="73" thickBot="1" x14ac:dyDescent="0.4">
      <c r="A3" s="52" t="s">
        <v>11</v>
      </c>
      <c r="B3" s="53" t="s">
        <v>13</v>
      </c>
      <c r="C3" s="53" t="s">
        <v>1</v>
      </c>
      <c r="D3" s="54" t="s">
        <v>0</v>
      </c>
      <c r="E3" s="55" t="s">
        <v>242</v>
      </c>
      <c r="F3" s="55" t="s">
        <v>243</v>
      </c>
      <c r="G3" s="56" t="s">
        <v>2</v>
      </c>
      <c r="H3" s="57" t="s">
        <v>241</v>
      </c>
      <c r="I3" s="57" t="s">
        <v>19</v>
      </c>
      <c r="J3" s="57" t="s">
        <v>4</v>
      </c>
      <c r="K3" s="57" t="s">
        <v>14</v>
      </c>
      <c r="L3" s="57" t="s">
        <v>15</v>
      </c>
      <c r="M3" s="57" t="s">
        <v>12</v>
      </c>
      <c r="N3" s="58" t="s">
        <v>10</v>
      </c>
      <c r="O3" s="58" t="s">
        <v>18</v>
      </c>
      <c r="P3" s="58" t="s">
        <v>6</v>
      </c>
      <c r="Q3" s="58" t="s">
        <v>20</v>
      </c>
      <c r="R3" s="58" t="s">
        <v>5</v>
      </c>
      <c r="S3" s="58" t="s">
        <v>21</v>
      </c>
      <c r="T3" s="63" t="s">
        <v>236</v>
      </c>
      <c r="U3" s="63" t="s">
        <v>238</v>
      </c>
      <c r="V3" s="63" t="s">
        <v>237</v>
      </c>
      <c r="W3" s="63" t="s">
        <v>239</v>
      </c>
      <c r="X3" s="64" t="s">
        <v>72</v>
      </c>
      <c r="Y3" s="64" t="s">
        <v>240</v>
      </c>
    </row>
    <row r="4" spans="1:100" s="13" customFormat="1" ht="30" customHeight="1" x14ac:dyDescent="0.35">
      <c r="A4" s="47">
        <v>1</v>
      </c>
      <c r="B4" s="73">
        <v>1333</v>
      </c>
      <c r="C4" s="74" t="s">
        <v>32</v>
      </c>
      <c r="D4" s="48" t="s">
        <v>29</v>
      </c>
      <c r="E4" s="75" t="s">
        <v>30</v>
      </c>
      <c r="F4" s="76">
        <v>1407</v>
      </c>
      <c r="G4" s="77" t="s">
        <v>67</v>
      </c>
      <c r="H4" s="78">
        <v>9</v>
      </c>
      <c r="I4" s="79">
        <f>H4/3</f>
        <v>3</v>
      </c>
      <c r="J4" s="49"/>
      <c r="K4" s="49"/>
      <c r="L4" s="49"/>
      <c r="M4" s="49"/>
      <c r="N4" s="50"/>
      <c r="O4" s="66">
        <f>I4*N4</f>
        <v>0</v>
      </c>
      <c r="P4" s="50"/>
      <c r="Q4" s="66">
        <f>P4*I4</f>
        <v>0</v>
      </c>
      <c r="R4" s="50"/>
      <c r="S4" s="66">
        <f>R4*I4</f>
        <v>0</v>
      </c>
      <c r="T4" s="59"/>
      <c r="U4" s="60">
        <f>T4*I4</f>
        <v>0</v>
      </c>
      <c r="V4" s="59"/>
      <c r="W4" s="60">
        <f>V4*I4</f>
        <v>0</v>
      </c>
      <c r="X4" s="51">
        <f>SUM(O4,Q4,S4)</f>
        <v>0</v>
      </c>
      <c r="Y4" s="51">
        <f>SUM(O4,Q4,S4,U4,W4)</f>
        <v>0</v>
      </c>
      <c r="AF4" s="14"/>
    </row>
    <row r="5" spans="1:100" s="13" customFormat="1" ht="30" customHeight="1" x14ac:dyDescent="0.35">
      <c r="A5" s="4">
        <v>2</v>
      </c>
      <c r="B5" s="80">
        <v>1340</v>
      </c>
      <c r="C5" s="81" t="s">
        <v>33</v>
      </c>
      <c r="D5" s="21" t="s">
        <v>29</v>
      </c>
      <c r="E5" s="82" t="s">
        <v>30</v>
      </c>
      <c r="F5" s="83" t="s">
        <v>110</v>
      </c>
      <c r="G5" s="84" t="s">
        <v>67</v>
      </c>
      <c r="H5" s="85">
        <v>9</v>
      </c>
      <c r="I5" s="86">
        <f>H5/3</f>
        <v>3</v>
      </c>
      <c r="J5" s="1"/>
      <c r="K5" s="1"/>
      <c r="L5" s="1"/>
      <c r="M5" s="1"/>
      <c r="N5" s="2"/>
      <c r="O5" s="66">
        <f t="shared" ref="O5:O70" si="0">I5*N5</f>
        <v>0</v>
      </c>
      <c r="P5" s="2"/>
      <c r="Q5" s="66">
        <f t="shared" ref="Q5:Q70" si="1">P5*I5</f>
        <v>0</v>
      </c>
      <c r="R5" s="2"/>
      <c r="S5" s="66">
        <f t="shared" ref="S5:S70" si="2">R5*I5</f>
        <v>0</v>
      </c>
      <c r="T5" s="61"/>
      <c r="U5" s="60">
        <f t="shared" ref="U5:U70" si="3">T5*I5</f>
        <v>0</v>
      </c>
      <c r="V5" s="61"/>
      <c r="W5" s="60">
        <f t="shared" ref="W5:W70" si="4">V5*I5</f>
        <v>0</v>
      </c>
      <c r="X5" s="51">
        <f t="shared" ref="X5:X70" si="5">SUM(O5,Q5,S5)</f>
        <v>0</v>
      </c>
      <c r="Y5" s="51">
        <f t="shared" ref="Y5:Y70" si="6">SUM(O5,Q5,S5,U5,W5)</f>
        <v>0</v>
      </c>
      <c r="BP5" s="14"/>
    </row>
    <row r="6" spans="1:100" s="13" customFormat="1" ht="30" customHeight="1" x14ac:dyDescent="0.35">
      <c r="A6" s="4">
        <v>3</v>
      </c>
      <c r="B6" s="87">
        <v>1357</v>
      </c>
      <c r="C6" s="81" t="s">
        <v>34</v>
      </c>
      <c r="D6" s="21" t="s">
        <v>29</v>
      </c>
      <c r="E6" s="82" t="s">
        <v>30</v>
      </c>
      <c r="F6" s="83">
        <v>5579</v>
      </c>
      <c r="G6" s="88" t="s">
        <v>3</v>
      </c>
      <c r="H6" s="85">
        <v>2</v>
      </c>
      <c r="I6" s="86">
        <f t="shared" ref="I6:I71" si="7">H6/3</f>
        <v>0.66666666666666663</v>
      </c>
      <c r="J6" s="1"/>
      <c r="K6" s="1"/>
      <c r="L6" s="1"/>
      <c r="M6" s="1"/>
      <c r="N6" s="2"/>
      <c r="O6" s="66">
        <f t="shared" si="0"/>
        <v>0</v>
      </c>
      <c r="P6" s="2"/>
      <c r="Q6" s="66">
        <f t="shared" si="1"/>
        <v>0</v>
      </c>
      <c r="R6" s="2"/>
      <c r="S6" s="66">
        <f t="shared" si="2"/>
        <v>0</v>
      </c>
      <c r="T6" s="61"/>
      <c r="U6" s="60">
        <f t="shared" si="3"/>
        <v>0</v>
      </c>
      <c r="V6" s="61"/>
      <c r="W6" s="60">
        <f t="shared" si="4"/>
        <v>0</v>
      </c>
      <c r="X6" s="51">
        <f t="shared" si="5"/>
        <v>0</v>
      </c>
      <c r="Y6" s="51">
        <f t="shared" si="6"/>
        <v>0</v>
      </c>
    </row>
    <row r="7" spans="1:100" s="13" customFormat="1" ht="30" customHeight="1" x14ac:dyDescent="0.35">
      <c r="A7" s="4">
        <v>4</v>
      </c>
      <c r="B7" s="80">
        <v>1360</v>
      </c>
      <c r="C7" s="81" t="s">
        <v>35</v>
      </c>
      <c r="D7" s="21" t="s">
        <v>29</v>
      </c>
      <c r="E7" s="82" t="s">
        <v>30</v>
      </c>
      <c r="F7" s="83" t="s">
        <v>111</v>
      </c>
      <c r="G7" s="88" t="s">
        <v>68</v>
      </c>
      <c r="H7" s="85">
        <v>14</v>
      </c>
      <c r="I7" s="86">
        <f t="shared" si="7"/>
        <v>4.666666666666667</v>
      </c>
      <c r="J7" s="1"/>
      <c r="K7" s="1"/>
      <c r="L7" s="1"/>
      <c r="M7" s="1"/>
      <c r="N7" s="2"/>
      <c r="O7" s="66">
        <f t="shared" si="0"/>
        <v>0</v>
      </c>
      <c r="P7" s="2"/>
      <c r="Q7" s="66">
        <f t="shared" si="1"/>
        <v>0</v>
      </c>
      <c r="R7" s="2"/>
      <c r="S7" s="66">
        <f t="shared" si="2"/>
        <v>0</v>
      </c>
      <c r="T7" s="61"/>
      <c r="U7" s="60">
        <f t="shared" si="3"/>
        <v>0</v>
      </c>
      <c r="V7" s="61"/>
      <c r="W7" s="60">
        <f t="shared" si="4"/>
        <v>0</v>
      </c>
      <c r="X7" s="51">
        <f t="shared" si="5"/>
        <v>0</v>
      </c>
      <c r="Y7" s="51">
        <f t="shared" si="6"/>
        <v>0</v>
      </c>
      <c r="AK7" s="14"/>
    </row>
    <row r="8" spans="1:100" s="13" customFormat="1" ht="30" customHeight="1" x14ac:dyDescent="0.35">
      <c r="A8" s="4">
        <v>5</v>
      </c>
      <c r="B8" s="87">
        <v>6857</v>
      </c>
      <c r="C8" s="81" t="s">
        <v>36</v>
      </c>
      <c r="D8" s="21" t="s">
        <v>29</v>
      </c>
      <c r="E8" s="82" t="s">
        <v>30</v>
      </c>
      <c r="F8" s="83" t="s">
        <v>112</v>
      </c>
      <c r="G8" s="88" t="s">
        <v>3</v>
      </c>
      <c r="H8" s="89">
        <v>12</v>
      </c>
      <c r="I8" s="86">
        <f t="shared" si="7"/>
        <v>4</v>
      </c>
      <c r="J8" s="1"/>
      <c r="K8" s="1"/>
      <c r="L8" s="1"/>
      <c r="M8" s="1"/>
      <c r="N8" s="2"/>
      <c r="O8" s="66">
        <f t="shared" si="0"/>
        <v>0</v>
      </c>
      <c r="P8" s="2"/>
      <c r="Q8" s="66">
        <f t="shared" si="1"/>
        <v>0</v>
      </c>
      <c r="R8" s="2"/>
      <c r="S8" s="66">
        <f t="shared" si="2"/>
        <v>0</v>
      </c>
      <c r="T8" s="61"/>
      <c r="U8" s="60">
        <f t="shared" si="3"/>
        <v>0</v>
      </c>
      <c r="V8" s="61"/>
      <c r="W8" s="60">
        <f t="shared" si="4"/>
        <v>0</v>
      </c>
      <c r="X8" s="51">
        <f t="shared" si="5"/>
        <v>0</v>
      </c>
      <c r="Y8" s="51">
        <f t="shared" si="6"/>
        <v>0</v>
      </c>
      <c r="AL8" s="14"/>
    </row>
    <row r="9" spans="1:100" s="13" customFormat="1" ht="30" customHeight="1" x14ac:dyDescent="0.35">
      <c r="A9" s="4">
        <v>6</v>
      </c>
      <c r="B9" s="87">
        <v>7027</v>
      </c>
      <c r="C9" s="81" t="s">
        <v>37</v>
      </c>
      <c r="D9" s="21" t="s">
        <v>29</v>
      </c>
      <c r="E9" s="82" t="s">
        <v>30</v>
      </c>
      <c r="F9" s="83">
        <v>7486</v>
      </c>
      <c r="G9" s="88" t="s">
        <v>67</v>
      </c>
      <c r="H9" s="89">
        <v>34</v>
      </c>
      <c r="I9" s="86">
        <f t="shared" si="7"/>
        <v>11.333333333333334</v>
      </c>
      <c r="J9" s="1"/>
      <c r="K9" s="1"/>
      <c r="L9" s="1"/>
      <c r="M9" s="1"/>
      <c r="N9" s="2"/>
      <c r="O9" s="66">
        <f t="shared" si="0"/>
        <v>0</v>
      </c>
      <c r="P9" s="2"/>
      <c r="Q9" s="66">
        <f t="shared" si="1"/>
        <v>0</v>
      </c>
      <c r="R9" s="2"/>
      <c r="S9" s="66">
        <f t="shared" si="2"/>
        <v>0</v>
      </c>
      <c r="T9" s="61"/>
      <c r="U9" s="60">
        <f t="shared" si="3"/>
        <v>0</v>
      </c>
      <c r="V9" s="61"/>
      <c r="W9" s="60">
        <f t="shared" si="4"/>
        <v>0</v>
      </c>
      <c r="X9" s="51">
        <f t="shared" si="5"/>
        <v>0</v>
      </c>
      <c r="Y9" s="51">
        <f t="shared" si="6"/>
        <v>0</v>
      </c>
      <c r="CS9" s="14"/>
    </row>
    <row r="10" spans="1:100" s="13" customFormat="1" ht="30" customHeight="1" x14ac:dyDescent="0.35">
      <c r="A10" s="4">
        <v>7</v>
      </c>
      <c r="B10" s="87">
        <v>7029</v>
      </c>
      <c r="C10" s="90" t="s">
        <v>38</v>
      </c>
      <c r="D10" s="21" t="s">
        <v>29</v>
      </c>
      <c r="E10" s="82" t="s">
        <v>30</v>
      </c>
      <c r="F10" s="83">
        <v>7513</v>
      </c>
      <c r="G10" s="88" t="s">
        <v>67</v>
      </c>
      <c r="H10" s="85">
        <v>2</v>
      </c>
      <c r="I10" s="86">
        <f t="shared" si="7"/>
        <v>0.66666666666666663</v>
      </c>
      <c r="J10" s="1"/>
      <c r="K10" s="1"/>
      <c r="L10" s="1"/>
      <c r="M10" s="1"/>
      <c r="N10" s="2"/>
      <c r="O10" s="66">
        <f t="shared" si="0"/>
        <v>0</v>
      </c>
      <c r="P10" s="2"/>
      <c r="Q10" s="66">
        <f t="shared" si="1"/>
        <v>0</v>
      </c>
      <c r="R10" s="2"/>
      <c r="S10" s="66">
        <f t="shared" si="2"/>
        <v>0</v>
      </c>
      <c r="T10" s="61"/>
      <c r="U10" s="60">
        <f t="shared" si="3"/>
        <v>0</v>
      </c>
      <c r="V10" s="61"/>
      <c r="W10" s="60">
        <f t="shared" si="4"/>
        <v>0</v>
      </c>
      <c r="X10" s="51">
        <f t="shared" si="5"/>
        <v>0</v>
      </c>
      <c r="Y10" s="51">
        <f t="shared" si="6"/>
        <v>0</v>
      </c>
      <c r="CV10" s="14"/>
    </row>
    <row r="11" spans="1:100" s="13" customFormat="1" ht="30" customHeight="1" x14ac:dyDescent="0.35">
      <c r="A11" s="4">
        <v>8</v>
      </c>
      <c r="B11" s="87">
        <v>7030</v>
      </c>
      <c r="C11" s="81" t="s">
        <v>39</v>
      </c>
      <c r="D11" s="21" t="s">
        <v>29</v>
      </c>
      <c r="E11" s="82" t="s">
        <v>30</v>
      </c>
      <c r="F11" s="83">
        <v>7480</v>
      </c>
      <c r="G11" s="88" t="s">
        <v>67</v>
      </c>
      <c r="H11" s="85">
        <v>22</v>
      </c>
      <c r="I11" s="86">
        <f t="shared" si="7"/>
        <v>7.333333333333333</v>
      </c>
      <c r="J11" s="1"/>
      <c r="K11" s="1"/>
      <c r="L11" s="1"/>
      <c r="M11" s="1"/>
      <c r="N11" s="2"/>
      <c r="O11" s="66">
        <f t="shared" si="0"/>
        <v>0</v>
      </c>
      <c r="P11" s="2"/>
      <c r="Q11" s="66">
        <f t="shared" si="1"/>
        <v>0</v>
      </c>
      <c r="R11" s="2"/>
      <c r="S11" s="66">
        <f t="shared" si="2"/>
        <v>0</v>
      </c>
      <c r="T11" s="61"/>
      <c r="U11" s="60">
        <f t="shared" si="3"/>
        <v>0</v>
      </c>
      <c r="V11" s="61"/>
      <c r="W11" s="60">
        <f t="shared" si="4"/>
        <v>0</v>
      </c>
      <c r="X11" s="51">
        <f t="shared" si="5"/>
        <v>0</v>
      </c>
      <c r="Y11" s="51">
        <f t="shared" si="6"/>
        <v>0</v>
      </c>
      <c r="CV11" s="14"/>
    </row>
    <row r="12" spans="1:100" s="13" customFormat="1" ht="30" customHeight="1" x14ac:dyDescent="0.35">
      <c r="A12" s="4">
        <v>9</v>
      </c>
      <c r="B12" s="87">
        <v>7031</v>
      </c>
      <c r="C12" s="81" t="s">
        <v>40</v>
      </c>
      <c r="D12" s="21" t="s">
        <v>29</v>
      </c>
      <c r="E12" s="82" t="s">
        <v>30</v>
      </c>
      <c r="F12" s="83" t="s">
        <v>113</v>
      </c>
      <c r="G12" s="88" t="s">
        <v>67</v>
      </c>
      <c r="H12" s="85">
        <v>12</v>
      </c>
      <c r="I12" s="86">
        <f t="shared" si="7"/>
        <v>4</v>
      </c>
      <c r="J12" s="3"/>
      <c r="K12" s="1"/>
      <c r="L12" s="1"/>
      <c r="M12" s="1"/>
      <c r="N12" s="2"/>
      <c r="O12" s="66">
        <f t="shared" si="0"/>
        <v>0</v>
      </c>
      <c r="P12" s="2"/>
      <c r="Q12" s="66">
        <f t="shared" si="1"/>
        <v>0</v>
      </c>
      <c r="R12" s="2"/>
      <c r="S12" s="66">
        <f t="shared" si="2"/>
        <v>0</v>
      </c>
      <c r="T12" s="61"/>
      <c r="U12" s="60">
        <f t="shared" si="3"/>
        <v>0</v>
      </c>
      <c r="V12" s="61"/>
      <c r="W12" s="60">
        <f t="shared" si="4"/>
        <v>0</v>
      </c>
      <c r="X12" s="51">
        <f t="shared" si="5"/>
        <v>0</v>
      </c>
      <c r="Y12" s="51">
        <f t="shared" si="6"/>
        <v>0</v>
      </c>
      <c r="CV12" s="14"/>
    </row>
    <row r="13" spans="1:100" s="13" customFormat="1" ht="30" customHeight="1" x14ac:dyDescent="0.35">
      <c r="A13" s="4">
        <v>10</v>
      </c>
      <c r="B13" s="87">
        <v>7036</v>
      </c>
      <c r="C13" s="81" t="s">
        <v>41</v>
      </c>
      <c r="D13" s="21" t="s">
        <v>29</v>
      </c>
      <c r="E13" s="82" t="s">
        <v>30</v>
      </c>
      <c r="F13" s="83">
        <v>5540</v>
      </c>
      <c r="G13" s="88" t="s">
        <v>3</v>
      </c>
      <c r="H13" s="85">
        <v>19</v>
      </c>
      <c r="I13" s="86">
        <f t="shared" si="7"/>
        <v>6.333333333333333</v>
      </c>
      <c r="J13" s="1"/>
      <c r="K13" s="1"/>
      <c r="L13" s="1"/>
      <c r="M13" s="1"/>
      <c r="N13" s="2"/>
      <c r="O13" s="66">
        <f t="shared" si="0"/>
        <v>0</v>
      </c>
      <c r="P13" s="2"/>
      <c r="Q13" s="66">
        <f t="shared" si="1"/>
        <v>0</v>
      </c>
      <c r="R13" s="2"/>
      <c r="S13" s="66">
        <f t="shared" si="2"/>
        <v>0</v>
      </c>
      <c r="T13" s="61"/>
      <c r="U13" s="60">
        <f t="shared" si="3"/>
        <v>0</v>
      </c>
      <c r="V13" s="61"/>
      <c r="W13" s="60">
        <f t="shared" si="4"/>
        <v>0</v>
      </c>
      <c r="X13" s="51">
        <f t="shared" si="5"/>
        <v>0</v>
      </c>
      <c r="Y13" s="51">
        <f t="shared" si="6"/>
        <v>0</v>
      </c>
      <c r="AP13" s="14"/>
    </row>
    <row r="14" spans="1:100" s="13" customFormat="1" ht="30" customHeight="1" x14ac:dyDescent="0.35">
      <c r="A14" s="4">
        <v>11</v>
      </c>
      <c r="B14" s="87">
        <v>7217</v>
      </c>
      <c r="C14" s="91" t="s">
        <v>42</v>
      </c>
      <c r="D14" s="21" t="s">
        <v>29</v>
      </c>
      <c r="E14" s="82" t="s">
        <v>30</v>
      </c>
      <c r="F14" s="83">
        <v>7526</v>
      </c>
      <c r="G14" s="88" t="s">
        <v>67</v>
      </c>
      <c r="H14" s="85">
        <v>2</v>
      </c>
      <c r="I14" s="86">
        <f t="shared" si="7"/>
        <v>0.66666666666666663</v>
      </c>
      <c r="J14" s="1"/>
      <c r="K14" s="1"/>
      <c r="L14" s="1"/>
      <c r="M14" s="1"/>
      <c r="N14" s="2"/>
      <c r="O14" s="66">
        <f t="shared" si="0"/>
        <v>0</v>
      </c>
      <c r="P14" s="2"/>
      <c r="Q14" s="66">
        <f t="shared" si="1"/>
        <v>0</v>
      </c>
      <c r="R14" s="2"/>
      <c r="S14" s="66">
        <f t="shared" si="2"/>
        <v>0</v>
      </c>
      <c r="T14" s="61"/>
      <c r="U14" s="60">
        <f t="shared" si="3"/>
        <v>0</v>
      </c>
      <c r="V14" s="61"/>
      <c r="W14" s="60">
        <f t="shared" si="4"/>
        <v>0</v>
      </c>
      <c r="X14" s="51">
        <f t="shared" si="5"/>
        <v>0</v>
      </c>
      <c r="Y14" s="51">
        <f t="shared" si="6"/>
        <v>0</v>
      </c>
      <c r="CI14" s="14"/>
    </row>
    <row r="15" spans="1:100" s="13" customFormat="1" ht="30" customHeight="1" x14ac:dyDescent="0.35">
      <c r="A15" s="4">
        <v>12</v>
      </c>
      <c r="B15" s="87">
        <v>7308</v>
      </c>
      <c r="C15" s="91" t="s">
        <v>43</v>
      </c>
      <c r="D15" s="21" t="s">
        <v>29</v>
      </c>
      <c r="E15" s="82" t="s">
        <v>30</v>
      </c>
      <c r="F15" s="83">
        <v>1396</v>
      </c>
      <c r="G15" s="88" t="s">
        <v>67</v>
      </c>
      <c r="H15" s="89">
        <v>31</v>
      </c>
      <c r="I15" s="86">
        <f t="shared" si="7"/>
        <v>10.333333333333334</v>
      </c>
      <c r="J15" s="1"/>
      <c r="K15" s="1"/>
      <c r="L15" s="1"/>
      <c r="M15" s="1"/>
      <c r="N15" s="2"/>
      <c r="O15" s="66">
        <f t="shared" si="0"/>
        <v>0</v>
      </c>
      <c r="P15" s="2"/>
      <c r="Q15" s="66">
        <f t="shared" si="1"/>
        <v>0</v>
      </c>
      <c r="R15" s="2"/>
      <c r="S15" s="66">
        <f t="shared" si="2"/>
        <v>0</v>
      </c>
      <c r="T15" s="61"/>
      <c r="U15" s="60">
        <f t="shared" si="3"/>
        <v>0</v>
      </c>
      <c r="V15" s="61"/>
      <c r="W15" s="60">
        <f t="shared" si="4"/>
        <v>0</v>
      </c>
      <c r="X15" s="51">
        <f t="shared" si="5"/>
        <v>0</v>
      </c>
      <c r="Y15" s="51">
        <f t="shared" si="6"/>
        <v>0</v>
      </c>
      <c r="AG15" s="14"/>
    </row>
    <row r="16" spans="1:100" s="13" customFormat="1" ht="30" customHeight="1" x14ac:dyDescent="0.35">
      <c r="A16" s="4">
        <v>13</v>
      </c>
      <c r="B16" s="87">
        <v>7340</v>
      </c>
      <c r="C16" s="91" t="s">
        <v>44</v>
      </c>
      <c r="D16" s="21" t="s">
        <v>29</v>
      </c>
      <c r="E16" s="82" t="s">
        <v>30</v>
      </c>
      <c r="F16" s="83">
        <v>1989</v>
      </c>
      <c r="G16" s="88" t="s">
        <v>69</v>
      </c>
      <c r="H16" s="85">
        <v>49</v>
      </c>
      <c r="I16" s="86">
        <f t="shared" si="7"/>
        <v>16.333333333333332</v>
      </c>
      <c r="J16" s="1"/>
      <c r="K16" s="1"/>
      <c r="L16" s="1"/>
      <c r="M16" s="1"/>
      <c r="N16" s="2"/>
      <c r="O16" s="66">
        <f t="shared" si="0"/>
        <v>0</v>
      </c>
      <c r="P16" s="2"/>
      <c r="Q16" s="66">
        <f t="shared" si="1"/>
        <v>0</v>
      </c>
      <c r="R16" s="2"/>
      <c r="S16" s="66">
        <f t="shared" si="2"/>
        <v>0</v>
      </c>
      <c r="T16" s="61"/>
      <c r="U16" s="60">
        <f t="shared" si="3"/>
        <v>0</v>
      </c>
      <c r="V16" s="61"/>
      <c r="W16" s="60">
        <f t="shared" si="4"/>
        <v>0</v>
      </c>
      <c r="X16" s="51">
        <f t="shared" si="5"/>
        <v>0</v>
      </c>
      <c r="Y16" s="51">
        <f t="shared" si="6"/>
        <v>0</v>
      </c>
      <c r="BC16" s="14"/>
    </row>
    <row r="17" spans="1:98" s="13" customFormat="1" ht="30" customHeight="1" x14ac:dyDescent="0.35">
      <c r="A17" s="4">
        <v>14</v>
      </c>
      <c r="B17" s="87">
        <v>66022</v>
      </c>
      <c r="C17" s="91" t="s">
        <v>45</v>
      </c>
      <c r="D17" s="21" t="s">
        <v>29</v>
      </c>
      <c r="E17" s="82" t="s">
        <v>30</v>
      </c>
      <c r="F17" s="83" t="s">
        <v>114</v>
      </c>
      <c r="G17" s="88" t="s">
        <v>68</v>
      </c>
      <c r="H17" s="85">
        <v>21</v>
      </c>
      <c r="I17" s="86">
        <f t="shared" si="7"/>
        <v>7</v>
      </c>
      <c r="J17" s="1"/>
      <c r="K17" s="1"/>
      <c r="L17" s="1"/>
      <c r="M17" s="1"/>
      <c r="N17" s="2"/>
      <c r="O17" s="66">
        <f t="shared" si="0"/>
        <v>0</v>
      </c>
      <c r="P17" s="2"/>
      <c r="Q17" s="66">
        <f t="shared" si="1"/>
        <v>0</v>
      </c>
      <c r="R17" s="2"/>
      <c r="S17" s="66">
        <f t="shared" si="2"/>
        <v>0</v>
      </c>
      <c r="T17" s="61"/>
      <c r="U17" s="60">
        <f t="shared" si="3"/>
        <v>0</v>
      </c>
      <c r="V17" s="61"/>
      <c r="W17" s="60">
        <f t="shared" si="4"/>
        <v>0</v>
      </c>
      <c r="X17" s="51">
        <f t="shared" si="5"/>
        <v>0</v>
      </c>
      <c r="Y17" s="51">
        <f t="shared" si="6"/>
        <v>0</v>
      </c>
      <c r="BD17" s="14"/>
    </row>
    <row r="18" spans="1:98" s="13" customFormat="1" ht="30" customHeight="1" x14ac:dyDescent="0.35">
      <c r="A18" s="4">
        <v>15</v>
      </c>
      <c r="B18" s="87">
        <v>66119</v>
      </c>
      <c r="C18" s="91" t="s">
        <v>46</v>
      </c>
      <c r="D18" s="21" t="s">
        <v>29</v>
      </c>
      <c r="E18" s="82" t="s">
        <v>30</v>
      </c>
      <c r="F18" s="83" t="s">
        <v>115</v>
      </c>
      <c r="G18" s="88" t="s">
        <v>3</v>
      </c>
      <c r="H18" s="85">
        <v>367</v>
      </c>
      <c r="I18" s="86">
        <f t="shared" si="7"/>
        <v>122.33333333333333</v>
      </c>
      <c r="J18" s="1"/>
      <c r="K18" s="1"/>
      <c r="L18" s="1"/>
      <c r="M18" s="1"/>
      <c r="N18" s="2"/>
      <c r="O18" s="66">
        <f t="shared" si="0"/>
        <v>0</v>
      </c>
      <c r="P18" s="2"/>
      <c r="Q18" s="66">
        <f t="shared" si="1"/>
        <v>0</v>
      </c>
      <c r="R18" s="2"/>
      <c r="S18" s="66">
        <f t="shared" si="2"/>
        <v>0</v>
      </c>
      <c r="T18" s="61"/>
      <c r="U18" s="60">
        <f t="shared" si="3"/>
        <v>0</v>
      </c>
      <c r="V18" s="61"/>
      <c r="W18" s="60">
        <f t="shared" si="4"/>
        <v>0</v>
      </c>
      <c r="X18" s="51">
        <f t="shared" si="5"/>
        <v>0</v>
      </c>
      <c r="Y18" s="51">
        <f t="shared" si="6"/>
        <v>0</v>
      </c>
    </row>
    <row r="19" spans="1:98" s="13" customFormat="1" ht="30" customHeight="1" x14ac:dyDescent="0.35">
      <c r="A19" s="4">
        <v>16</v>
      </c>
      <c r="B19" s="87">
        <v>66304</v>
      </c>
      <c r="C19" s="91" t="s">
        <v>47</v>
      </c>
      <c r="D19" s="21" t="s">
        <v>29</v>
      </c>
      <c r="E19" s="82" t="s">
        <v>30</v>
      </c>
      <c r="F19" s="83" t="s">
        <v>116</v>
      </c>
      <c r="G19" s="88" t="s">
        <v>70</v>
      </c>
      <c r="H19" s="85">
        <v>20</v>
      </c>
      <c r="I19" s="86">
        <f t="shared" si="7"/>
        <v>6.666666666666667</v>
      </c>
      <c r="J19" s="1"/>
      <c r="K19" s="1"/>
      <c r="L19" s="1"/>
      <c r="M19" s="1"/>
      <c r="N19" s="2"/>
      <c r="O19" s="66">
        <f t="shared" si="0"/>
        <v>0</v>
      </c>
      <c r="P19" s="2"/>
      <c r="Q19" s="66">
        <f t="shared" si="1"/>
        <v>0</v>
      </c>
      <c r="R19" s="2"/>
      <c r="S19" s="66">
        <f t="shared" si="2"/>
        <v>0</v>
      </c>
      <c r="T19" s="61"/>
      <c r="U19" s="60">
        <f t="shared" si="3"/>
        <v>0</v>
      </c>
      <c r="V19" s="61"/>
      <c r="W19" s="60">
        <f t="shared" si="4"/>
        <v>0</v>
      </c>
      <c r="X19" s="51">
        <f t="shared" si="5"/>
        <v>0</v>
      </c>
      <c r="Y19" s="51">
        <f t="shared" si="6"/>
        <v>0</v>
      </c>
    </row>
    <row r="20" spans="1:98" s="13" customFormat="1" ht="30" customHeight="1" x14ac:dyDescent="0.35">
      <c r="A20" s="4">
        <v>17</v>
      </c>
      <c r="B20" s="87">
        <v>66308</v>
      </c>
      <c r="C20" s="91" t="s">
        <v>48</v>
      </c>
      <c r="D20" s="21" t="s">
        <v>29</v>
      </c>
      <c r="E20" s="82" t="s">
        <v>30</v>
      </c>
      <c r="F20" s="83" t="s">
        <v>117</v>
      </c>
      <c r="G20" s="88" t="s">
        <v>70</v>
      </c>
      <c r="H20" s="85">
        <v>10</v>
      </c>
      <c r="I20" s="86">
        <f t="shared" si="7"/>
        <v>3.3333333333333335</v>
      </c>
      <c r="J20" s="1"/>
      <c r="K20" s="1"/>
      <c r="L20" s="1"/>
      <c r="M20" s="1"/>
      <c r="N20" s="2"/>
      <c r="O20" s="66">
        <f t="shared" si="0"/>
        <v>0</v>
      </c>
      <c r="P20" s="2"/>
      <c r="Q20" s="66">
        <f t="shared" si="1"/>
        <v>0</v>
      </c>
      <c r="R20" s="2"/>
      <c r="S20" s="66">
        <f t="shared" si="2"/>
        <v>0</v>
      </c>
      <c r="T20" s="61"/>
      <c r="U20" s="60">
        <f t="shared" si="3"/>
        <v>0</v>
      </c>
      <c r="V20" s="61"/>
      <c r="W20" s="60">
        <f t="shared" si="4"/>
        <v>0</v>
      </c>
      <c r="X20" s="51">
        <f t="shared" si="5"/>
        <v>0</v>
      </c>
      <c r="Y20" s="51">
        <f t="shared" si="6"/>
        <v>0</v>
      </c>
    </row>
    <row r="21" spans="1:98" s="13" customFormat="1" ht="30" customHeight="1" x14ac:dyDescent="0.35">
      <c r="A21" s="4">
        <v>18</v>
      </c>
      <c r="B21" s="87">
        <v>68087</v>
      </c>
      <c r="C21" s="91" t="s">
        <v>49</v>
      </c>
      <c r="D21" s="21" t="s">
        <v>29</v>
      </c>
      <c r="E21" s="82" t="s">
        <v>30</v>
      </c>
      <c r="F21" s="83">
        <v>7485</v>
      </c>
      <c r="G21" s="88" t="s">
        <v>67</v>
      </c>
      <c r="H21" s="85">
        <v>31</v>
      </c>
      <c r="I21" s="86">
        <f t="shared" si="7"/>
        <v>10.333333333333334</v>
      </c>
      <c r="J21" s="1"/>
      <c r="K21" s="1"/>
      <c r="L21" s="1"/>
      <c r="M21" s="1"/>
      <c r="N21" s="2"/>
      <c r="O21" s="66">
        <f t="shared" si="0"/>
        <v>0</v>
      </c>
      <c r="P21" s="2"/>
      <c r="Q21" s="66">
        <f t="shared" si="1"/>
        <v>0</v>
      </c>
      <c r="R21" s="2"/>
      <c r="S21" s="66">
        <f t="shared" si="2"/>
        <v>0</v>
      </c>
      <c r="T21" s="61"/>
      <c r="U21" s="60">
        <f t="shared" si="3"/>
        <v>0</v>
      </c>
      <c r="V21" s="61"/>
      <c r="W21" s="60">
        <f t="shared" si="4"/>
        <v>0</v>
      </c>
      <c r="X21" s="51">
        <f t="shared" si="5"/>
        <v>0</v>
      </c>
      <c r="Y21" s="51">
        <f t="shared" si="6"/>
        <v>0</v>
      </c>
    </row>
    <row r="22" spans="1:98" s="13" customFormat="1" ht="30" customHeight="1" x14ac:dyDescent="0.35">
      <c r="A22" s="4">
        <v>19</v>
      </c>
      <c r="B22" s="87">
        <v>69004</v>
      </c>
      <c r="C22" s="91" t="s">
        <v>50</v>
      </c>
      <c r="D22" s="21" t="s">
        <v>29</v>
      </c>
      <c r="E22" s="82" t="s">
        <v>30</v>
      </c>
      <c r="F22" s="83" t="s">
        <v>118</v>
      </c>
      <c r="G22" s="88" t="s">
        <v>68</v>
      </c>
      <c r="H22" s="85">
        <v>48</v>
      </c>
      <c r="I22" s="86">
        <f t="shared" si="7"/>
        <v>16</v>
      </c>
      <c r="J22" s="1"/>
      <c r="K22" s="1"/>
      <c r="L22" s="1"/>
      <c r="M22" s="1"/>
      <c r="N22" s="2"/>
      <c r="O22" s="66">
        <f t="shared" si="0"/>
        <v>0</v>
      </c>
      <c r="P22" s="2"/>
      <c r="Q22" s="66">
        <f t="shared" si="1"/>
        <v>0</v>
      </c>
      <c r="R22" s="2"/>
      <c r="S22" s="66">
        <f t="shared" si="2"/>
        <v>0</v>
      </c>
      <c r="T22" s="61"/>
      <c r="U22" s="60">
        <f t="shared" si="3"/>
        <v>0</v>
      </c>
      <c r="V22" s="61"/>
      <c r="W22" s="60">
        <f t="shared" si="4"/>
        <v>0</v>
      </c>
      <c r="X22" s="51">
        <f t="shared" si="5"/>
        <v>0</v>
      </c>
      <c r="Y22" s="51">
        <f t="shared" si="6"/>
        <v>0</v>
      </c>
      <c r="CT22" s="14"/>
    </row>
    <row r="23" spans="1:98" s="13" customFormat="1" ht="30" customHeight="1" x14ac:dyDescent="0.35">
      <c r="A23" s="4">
        <v>20</v>
      </c>
      <c r="B23" s="87">
        <v>69005</v>
      </c>
      <c r="C23" s="91" t="s">
        <v>51</v>
      </c>
      <c r="D23" s="21" t="s">
        <v>29</v>
      </c>
      <c r="E23" s="82" t="s">
        <v>30</v>
      </c>
      <c r="F23" s="83" t="s">
        <v>119</v>
      </c>
      <c r="G23" s="88" t="s">
        <v>68</v>
      </c>
      <c r="H23" s="85">
        <v>50</v>
      </c>
      <c r="I23" s="86">
        <f t="shared" si="7"/>
        <v>16.666666666666668</v>
      </c>
      <c r="J23" s="1"/>
      <c r="K23" s="1"/>
      <c r="L23" s="1"/>
      <c r="M23" s="1"/>
      <c r="N23" s="2"/>
      <c r="O23" s="66">
        <f t="shared" si="0"/>
        <v>0</v>
      </c>
      <c r="P23" s="2"/>
      <c r="Q23" s="66">
        <f t="shared" si="1"/>
        <v>0</v>
      </c>
      <c r="R23" s="2"/>
      <c r="S23" s="66">
        <f t="shared" si="2"/>
        <v>0</v>
      </c>
      <c r="T23" s="61"/>
      <c r="U23" s="60">
        <f t="shared" si="3"/>
        <v>0</v>
      </c>
      <c r="V23" s="61"/>
      <c r="W23" s="60">
        <f t="shared" si="4"/>
        <v>0</v>
      </c>
      <c r="X23" s="51">
        <f t="shared" si="5"/>
        <v>0</v>
      </c>
      <c r="Y23" s="51">
        <f t="shared" si="6"/>
        <v>0</v>
      </c>
      <c r="CT23" s="14"/>
    </row>
    <row r="24" spans="1:98" s="13" customFormat="1" ht="30" customHeight="1" x14ac:dyDescent="0.35">
      <c r="A24" s="4">
        <v>21</v>
      </c>
      <c r="B24" s="87">
        <v>69006</v>
      </c>
      <c r="C24" s="91" t="s">
        <v>52</v>
      </c>
      <c r="D24" s="21" t="s">
        <v>29</v>
      </c>
      <c r="E24" s="82" t="s">
        <v>30</v>
      </c>
      <c r="F24" s="83" t="s">
        <v>120</v>
      </c>
      <c r="G24" s="88" t="s">
        <v>68</v>
      </c>
      <c r="H24" s="85">
        <v>30</v>
      </c>
      <c r="I24" s="86">
        <f t="shared" si="7"/>
        <v>10</v>
      </c>
      <c r="J24" s="1"/>
      <c r="K24" s="1"/>
      <c r="L24" s="1"/>
      <c r="M24" s="1"/>
      <c r="N24" s="2"/>
      <c r="O24" s="66">
        <f t="shared" si="0"/>
        <v>0</v>
      </c>
      <c r="P24" s="2"/>
      <c r="Q24" s="66">
        <f t="shared" si="1"/>
        <v>0</v>
      </c>
      <c r="R24" s="2"/>
      <c r="S24" s="66">
        <f t="shared" si="2"/>
        <v>0</v>
      </c>
      <c r="T24" s="61"/>
      <c r="U24" s="60">
        <f t="shared" si="3"/>
        <v>0</v>
      </c>
      <c r="V24" s="61"/>
      <c r="W24" s="60">
        <f t="shared" si="4"/>
        <v>0</v>
      </c>
      <c r="X24" s="51">
        <f t="shared" si="5"/>
        <v>0</v>
      </c>
      <c r="Y24" s="51">
        <f t="shared" si="6"/>
        <v>0</v>
      </c>
      <c r="CT24" s="14"/>
    </row>
    <row r="25" spans="1:98" s="13" customFormat="1" ht="30" customHeight="1" x14ac:dyDescent="0.35">
      <c r="A25" s="4">
        <v>22</v>
      </c>
      <c r="B25" s="87">
        <v>69007</v>
      </c>
      <c r="C25" s="91" t="s">
        <v>53</v>
      </c>
      <c r="D25" s="21" t="s">
        <v>29</v>
      </c>
      <c r="E25" s="82" t="s">
        <v>30</v>
      </c>
      <c r="F25" s="83" t="s">
        <v>121</v>
      </c>
      <c r="G25" s="88" t="s">
        <v>67</v>
      </c>
      <c r="H25" s="85">
        <v>20</v>
      </c>
      <c r="I25" s="86">
        <f t="shared" si="7"/>
        <v>6.666666666666667</v>
      </c>
      <c r="J25" s="1"/>
      <c r="K25" s="1"/>
      <c r="L25" s="1"/>
      <c r="M25" s="1"/>
      <c r="N25" s="2"/>
      <c r="O25" s="66">
        <f t="shared" si="0"/>
        <v>0</v>
      </c>
      <c r="P25" s="2"/>
      <c r="Q25" s="66">
        <f t="shared" si="1"/>
        <v>0</v>
      </c>
      <c r="R25" s="2"/>
      <c r="S25" s="66">
        <f t="shared" si="2"/>
        <v>0</v>
      </c>
      <c r="T25" s="61"/>
      <c r="U25" s="60">
        <f t="shared" si="3"/>
        <v>0</v>
      </c>
      <c r="V25" s="61"/>
      <c r="W25" s="60">
        <f t="shared" si="4"/>
        <v>0</v>
      </c>
      <c r="X25" s="51">
        <f t="shared" si="5"/>
        <v>0</v>
      </c>
      <c r="Y25" s="51">
        <f t="shared" si="6"/>
        <v>0</v>
      </c>
      <c r="CT25" s="14"/>
    </row>
    <row r="26" spans="1:98" s="13" customFormat="1" ht="30" customHeight="1" x14ac:dyDescent="0.35">
      <c r="A26" s="4">
        <v>23</v>
      </c>
      <c r="B26" s="87">
        <v>69009</v>
      </c>
      <c r="C26" s="91" t="s">
        <v>54</v>
      </c>
      <c r="D26" s="21" t="s">
        <v>29</v>
      </c>
      <c r="E26" s="82" t="s">
        <v>30</v>
      </c>
      <c r="F26" s="83" t="s">
        <v>122</v>
      </c>
      <c r="G26" s="88" t="s">
        <v>67</v>
      </c>
      <c r="H26" s="85">
        <v>26</v>
      </c>
      <c r="I26" s="86">
        <f t="shared" si="7"/>
        <v>8.6666666666666661</v>
      </c>
      <c r="J26" s="1"/>
      <c r="K26" s="1"/>
      <c r="L26" s="1"/>
      <c r="M26" s="1"/>
      <c r="N26" s="2"/>
      <c r="O26" s="66">
        <f t="shared" si="0"/>
        <v>0</v>
      </c>
      <c r="P26" s="2"/>
      <c r="Q26" s="66">
        <f t="shared" si="1"/>
        <v>0</v>
      </c>
      <c r="R26" s="2"/>
      <c r="S26" s="66">
        <f t="shared" si="2"/>
        <v>0</v>
      </c>
      <c r="T26" s="61"/>
      <c r="U26" s="60">
        <f t="shared" si="3"/>
        <v>0</v>
      </c>
      <c r="V26" s="61"/>
      <c r="W26" s="60">
        <f t="shared" si="4"/>
        <v>0</v>
      </c>
      <c r="X26" s="51">
        <f t="shared" si="5"/>
        <v>0</v>
      </c>
      <c r="Y26" s="51">
        <f t="shared" si="6"/>
        <v>0</v>
      </c>
      <c r="CT26" s="14"/>
    </row>
    <row r="27" spans="1:98" s="13" customFormat="1" ht="30" customHeight="1" x14ac:dyDescent="0.35">
      <c r="A27" s="4">
        <v>24</v>
      </c>
      <c r="B27" s="87">
        <v>95085</v>
      </c>
      <c r="C27" s="91" t="s">
        <v>55</v>
      </c>
      <c r="D27" s="21" t="s">
        <v>29</v>
      </c>
      <c r="E27" s="82" t="s">
        <v>30</v>
      </c>
      <c r="F27" s="83" t="s">
        <v>123</v>
      </c>
      <c r="G27" s="88" t="s">
        <v>67</v>
      </c>
      <c r="H27" s="89">
        <v>117</v>
      </c>
      <c r="I27" s="86">
        <f t="shared" si="7"/>
        <v>39</v>
      </c>
      <c r="J27" s="1"/>
      <c r="K27" s="1"/>
      <c r="L27" s="1"/>
      <c r="M27" s="1"/>
      <c r="N27" s="2"/>
      <c r="O27" s="66">
        <f t="shared" si="0"/>
        <v>0</v>
      </c>
      <c r="P27" s="2"/>
      <c r="Q27" s="66">
        <f t="shared" si="1"/>
        <v>0</v>
      </c>
      <c r="R27" s="2"/>
      <c r="S27" s="66">
        <f t="shared" si="2"/>
        <v>0</v>
      </c>
      <c r="T27" s="61"/>
      <c r="U27" s="60">
        <f t="shared" si="3"/>
        <v>0</v>
      </c>
      <c r="V27" s="61"/>
      <c r="W27" s="60">
        <f t="shared" si="4"/>
        <v>0</v>
      </c>
      <c r="X27" s="51">
        <f t="shared" si="5"/>
        <v>0</v>
      </c>
      <c r="Y27" s="51">
        <f t="shared" si="6"/>
        <v>0</v>
      </c>
      <c r="CT27" s="14"/>
    </row>
    <row r="28" spans="1:98" s="13" customFormat="1" ht="30" customHeight="1" x14ac:dyDescent="0.35">
      <c r="A28" s="4">
        <v>25</v>
      </c>
      <c r="B28" s="87">
        <v>101359</v>
      </c>
      <c r="C28" s="91" t="s">
        <v>56</v>
      </c>
      <c r="D28" s="21" t="s">
        <v>29</v>
      </c>
      <c r="E28" s="82" t="s">
        <v>30</v>
      </c>
      <c r="F28" s="83" t="s">
        <v>124</v>
      </c>
      <c r="G28" s="88" t="s">
        <v>67</v>
      </c>
      <c r="H28" s="89">
        <v>171</v>
      </c>
      <c r="I28" s="86">
        <f t="shared" si="7"/>
        <v>57</v>
      </c>
      <c r="J28" s="1"/>
      <c r="K28" s="1"/>
      <c r="L28" s="1"/>
      <c r="M28" s="1"/>
      <c r="N28" s="2"/>
      <c r="O28" s="66">
        <f t="shared" si="0"/>
        <v>0</v>
      </c>
      <c r="P28" s="2"/>
      <c r="Q28" s="66">
        <f t="shared" si="1"/>
        <v>0</v>
      </c>
      <c r="R28" s="2"/>
      <c r="S28" s="66">
        <f t="shared" si="2"/>
        <v>0</v>
      </c>
      <c r="T28" s="61"/>
      <c r="U28" s="60">
        <f t="shared" si="3"/>
        <v>0</v>
      </c>
      <c r="V28" s="61"/>
      <c r="W28" s="60">
        <f t="shared" si="4"/>
        <v>0</v>
      </c>
      <c r="X28" s="51">
        <f t="shared" si="5"/>
        <v>0</v>
      </c>
      <c r="Y28" s="51">
        <f t="shared" si="6"/>
        <v>0</v>
      </c>
      <c r="CT28" s="14"/>
    </row>
    <row r="29" spans="1:98" s="13" customFormat="1" ht="30" customHeight="1" x14ac:dyDescent="0.35">
      <c r="A29" s="4">
        <v>26</v>
      </c>
      <c r="B29" s="87">
        <v>101364</v>
      </c>
      <c r="C29" s="91" t="s">
        <v>57</v>
      </c>
      <c r="D29" s="21" t="s">
        <v>29</v>
      </c>
      <c r="E29" s="82" t="s">
        <v>30</v>
      </c>
      <c r="F29" s="83">
        <v>2115</v>
      </c>
      <c r="G29" s="88" t="s">
        <v>71</v>
      </c>
      <c r="H29" s="85">
        <v>5</v>
      </c>
      <c r="I29" s="86">
        <f t="shared" si="7"/>
        <v>1.6666666666666667</v>
      </c>
      <c r="J29" s="1"/>
      <c r="K29" s="1"/>
      <c r="L29" s="1"/>
      <c r="M29" s="1"/>
      <c r="N29" s="2"/>
      <c r="O29" s="66">
        <f t="shared" si="0"/>
        <v>0</v>
      </c>
      <c r="P29" s="2"/>
      <c r="Q29" s="66">
        <f t="shared" si="1"/>
        <v>0</v>
      </c>
      <c r="R29" s="2"/>
      <c r="S29" s="66">
        <f t="shared" si="2"/>
        <v>0</v>
      </c>
      <c r="T29" s="61"/>
      <c r="U29" s="60">
        <f t="shared" si="3"/>
        <v>0</v>
      </c>
      <c r="V29" s="61"/>
      <c r="W29" s="60">
        <f t="shared" si="4"/>
        <v>0</v>
      </c>
      <c r="X29" s="51">
        <f t="shared" si="5"/>
        <v>0</v>
      </c>
      <c r="Y29" s="51">
        <f t="shared" si="6"/>
        <v>0</v>
      </c>
      <c r="CT29" s="14"/>
    </row>
    <row r="30" spans="1:98" s="13" customFormat="1" ht="30" customHeight="1" x14ac:dyDescent="0.35">
      <c r="A30" s="4">
        <v>27</v>
      </c>
      <c r="B30" s="87">
        <v>101365</v>
      </c>
      <c r="C30" s="91" t="s">
        <v>58</v>
      </c>
      <c r="D30" s="21" t="s">
        <v>29</v>
      </c>
      <c r="E30" s="82" t="s">
        <v>30</v>
      </c>
      <c r="F30" s="83">
        <v>2043</v>
      </c>
      <c r="G30" s="88" t="s">
        <v>71</v>
      </c>
      <c r="H30" s="85">
        <v>5</v>
      </c>
      <c r="I30" s="86">
        <f t="shared" si="7"/>
        <v>1.6666666666666667</v>
      </c>
      <c r="J30" s="1"/>
      <c r="K30" s="1"/>
      <c r="L30" s="1"/>
      <c r="M30" s="1"/>
      <c r="N30" s="2"/>
      <c r="O30" s="66">
        <f t="shared" si="0"/>
        <v>0</v>
      </c>
      <c r="P30" s="2"/>
      <c r="Q30" s="66">
        <f t="shared" si="1"/>
        <v>0</v>
      </c>
      <c r="R30" s="2"/>
      <c r="S30" s="66">
        <f t="shared" si="2"/>
        <v>0</v>
      </c>
      <c r="T30" s="61"/>
      <c r="U30" s="60">
        <f t="shared" si="3"/>
        <v>0</v>
      </c>
      <c r="V30" s="61"/>
      <c r="W30" s="60">
        <f t="shared" si="4"/>
        <v>0</v>
      </c>
      <c r="X30" s="51">
        <f t="shared" si="5"/>
        <v>0</v>
      </c>
      <c r="Y30" s="51">
        <f t="shared" si="6"/>
        <v>0</v>
      </c>
      <c r="CT30" s="14"/>
    </row>
    <row r="31" spans="1:98" s="13" customFormat="1" ht="30" customHeight="1" x14ac:dyDescent="0.35">
      <c r="A31" s="4">
        <v>28</v>
      </c>
      <c r="B31" s="87">
        <v>101366</v>
      </c>
      <c r="C31" s="91" t="s">
        <v>59</v>
      </c>
      <c r="D31" s="21" t="s">
        <v>29</v>
      </c>
      <c r="E31" s="82" t="s">
        <v>30</v>
      </c>
      <c r="F31" s="83">
        <v>2040</v>
      </c>
      <c r="G31" s="88" t="s">
        <v>71</v>
      </c>
      <c r="H31" s="89">
        <v>16</v>
      </c>
      <c r="I31" s="86">
        <f t="shared" si="7"/>
        <v>5.333333333333333</v>
      </c>
      <c r="J31" s="1"/>
      <c r="K31" s="1"/>
      <c r="L31" s="1"/>
      <c r="M31" s="1"/>
      <c r="N31" s="2"/>
      <c r="O31" s="66">
        <f t="shared" si="0"/>
        <v>0</v>
      </c>
      <c r="P31" s="2"/>
      <c r="Q31" s="66">
        <f t="shared" si="1"/>
        <v>0</v>
      </c>
      <c r="R31" s="2"/>
      <c r="S31" s="66">
        <f t="shared" si="2"/>
        <v>0</v>
      </c>
      <c r="T31" s="61"/>
      <c r="U31" s="60">
        <f t="shared" si="3"/>
        <v>0</v>
      </c>
      <c r="V31" s="61"/>
      <c r="W31" s="60">
        <f t="shared" si="4"/>
        <v>0</v>
      </c>
      <c r="X31" s="51">
        <f t="shared" si="5"/>
        <v>0</v>
      </c>
      <c r="Y31" s="51">
        <f t="shared" si="6"/>
        <v>0</v>
      </c>
      <c r="CT31" s="14"/>
    </row>
    <row r="32" spans="1:98" s="13" customFormat="1" ht="30" customHeight="1" x14ac:dyDescent="0.35">
      <c r="A32" s="4">
        <v>29</v>
      </c>
      <c r="B32" s="87">
        <v>101367</v>
      </c>
      <c r="C32" s="91" t="s">
        <v>60</v>
      </c>
      <c r="D32" s="21" t="s">
        <v>29</v>
      </c>
      <c r="E32" s="82" t="s">
        <v>30</v>
      </c>
      <c r="F32" s="83">
        <v>2038</v>
      </c>
      <c r="G32" s="88" t="s">
        <v>71</v>
      </c>
      <c r="H32" s="85">
        <v>12</v>
      </c>
      <c r="I32" s="86">
        <f t="shared" si="7"/>
        <v>4</v>
      </c>
      <c r="J32" s="1"/>
      <c r="K32" s="1"/>
      <c r="L32" s="1"/>
      <c r="M32" s="1"/>
      <c r="N32" s="2"/>
      <c r="O32" s="66">
        <f t="shared" si="0"/>
        <v>0</v>
      </c>
      <c r="P32" s="2"/>
      <c r="Q32" s="66">
        <f t="shared" si="1"/>
        <v>0</v>
      </c>
      <c r="R32" s="2"/>
      <c r="S32" s="66">
        <f t="shared" si="2"/>
        <v>0</v>
      </c>
      <c r="T32" s="61"/>
      <c r="U32" s="60">
        <f t="shared" si="3"/>
        <v>0</v>
      </c>
      <c r="V32" s="61"/>
      <c r="W32" s="60">
        <f t="shared" si="4"/>
        <v>0</v>
      </c>
      <c r="X32" s="51">
        <f t="shared" si="5"/>
        <v>0</v>
      </c>
      <c r="Y32" s="51">
        <f t="shared" si="6"/>
        <v>0</v>
      </c>
      <c r="CT32" s="14"/>
    </row>
    <row r="33" spans="1:98" s="13" customFormat="1" ht="30" customHeight="1" x14ac:dyDescent="0.35">
      <c r="A33" s="4">
        <v>30</v>
      </c>
      <c r="B33" s="87">
        <v>101373</v>
      </c>
      <c r="C33" s="91" t="s">
        <v>61</v>
      </c>
      <c r="D33" s="21" t="s">
        <v>29</v>
      </c>
      <c r="E33" s="82" t="s">
        <v>30</v>
      </c>
      <c r="F33" s="83">
        <v>2568</v>
      </c>
      <c r="G33" s="88" t="s">
        <v>67</v>
      </c>
      <c r="H33" s="85">
        <v>7</v>
      </c>
      <c r="I33" s="86">
        <f t="shared" si="7"/>
        <v>2.3333333333333335</v>
      </c>
      <c r="J33" s="1"/>
      <c r="K33" s="1"/>
      <c r="L33" s="1"/>
      <c r="M33" s="1"/>
      <c r="N33" s="2"/>
      <c r="O33" s="66">
        <f t="shared" si="0"/>
        <v>0</v>
      </c>
      <c r="P33" s="2"/>
      <c r="Q33" s="66">
        <f t="shared" si="1"/>
        <v>0</v>
      </c>
      <c r="R33" s="2"/>
      <c r="S33" s="66">
        <f t="shared" si="2"/>
        <v>0</v>
      </c>
      <c r="T33" s="61"/>
      <c r="U33" s="60">
        <f t="shared" si="3"/>
        <v>0</v>
      </c>
      <c r="V33" s="61"/>
      <c r="W33" s="60">
        <f t="shared" si="4"/>
        <v>0</v>
      </c>
      <c r="X33" s="51">
        <f t="shared" si="5"/>
        <v>0</v>
      </c>
      <c r="Y33" s="51">
        <f t="shared" si="6"/>
        <v>0</v>
      </c>
      <c r="CT33" s="14"/>
    </row>
    <row r="34" spans="1:98" s="13" customFormat="1" ht="30" customHeight="1" x14ac:dyDescent="0.35">
      <c r="A34" s="4">
        <v>31</v>
      </c>
      <c r="B34" s="87">
        <v>101376</v>
      </c>
      <c r="C34" s="91" t="s">
        <v>62</v>
      </c>
      <c r="D34" s="21" t="s">
        <v>29</v>
      </c>
      <c r="E34" s="82" t="s">
        <v>30</v>
      </c>
      <c r="F34" s="83">
        <v>2230</v>
      </c>
      <c r="G34" s="88" t="s">
        <v>67</v>
      </c>
      <c r="H34" s="89">
        <v>7</v>
      </c>
      <c r="I34" s="86">
        <f t="shared" si="7"/>
        <v>2.3333333333333335</v>
      </c>
      <c r="J34" s="1"/>
      <c r="K34" s="1"/>
      <c r="L34" s="1"/>
      <c r="M34" s="1"/>
      <c r="N34" s="2"/>
      <c r="O34" s="66">
        <f t="shared" si="0"/>
        <v>0</v>
      </c>
      <c r="P34" s="2"/>
      <c r="Q34" s="66">
        <f t="shared" si="1"/>
        <v>0</v>
      </c>
      <c r="R34" s="2"/>
      <c r="S34" s="66">
        <f t="shared" si="2"/>
        <v>0</v>
      </c>
      <c r="T34" s="61"/>
      <c r="U34" s="60">
        <f t="shared" si="3"/>
        <v>0</v>
      </c>
      <c r="V34" s="61"/>
      <c r="W34" s="60">
        <f t="shared" si="4"/>
        <v>0</v>
      </c>
      <c r="X34" s="51">
        <f t="shared" si="5"/>
        <v>0</v>
      </c>
      <c r="Y34" s="51">
        <f t="shared" si="6"/>
        <v>0</v>
      </c>
      <c r="CC34" s="14"/>
    </row>
    <row r="35" spans="1:98" s="13" customFormat="1" ht="30" customHeight="1" x14ac:dyDescent="0.35">
      <c r="A35" s="4">
        <v>32</v>
      </c>
      <c r="B35" s="87">
        <v>101398</v>
      </c>
      <c r="C35" s="91" t="s">
        <v>63</v>
      </c>
      <c r="D35" s="21" t="s">
        <v>29</v>
      </c>
      <c r="E35" s="82" t="s">
        <v>30</v>
      </c>
      <c r="F35" s="83" t="s">
        <v>125</v>
      </c>
      <c r="G35" s="88" t="s">
        <v>68</v>
      </c>
      <c r="H35" s="85">
        <v>48</v>
      </c>
      <c r="I35" s="86">
        <f t="shared" si="7"/>
        <v>16</v>
      </c>
      <c r="J35" s="1"/>
      <c r="K35" s="1"/>
      <c r="L35" s="1"/>
      <c r="M35" s="1"/>
      <c r="N35" s="2"/>
      <c r="O35" s="66">
        <f t="shared" si="0"/>
        <v>0</v>
      </c>
      <c r="P35" s="2"/>
      <c r="Q35" s="66">
        <f t="shared" si="1"/>
        <v>0</v>
      </c>
      <c r="R35" s="2"/>
      <c r="S35" s="66">
        <f t="shared" si="2"/>
        <v>0</v>
      </c>
      <c r="T35" s="61"/>
      <c r="U35" s="60">
        <f t="shared" si="3"/>
        <v>0</v>
      </c>
      <c r="V35" s="61"/>
      <c r="W35" s="60">
        <f t="shared" si="4"/>
        <v>0</v>
      </c>
      <c r="X35" s="51">
        <f t="shared" si="5"/>
        <v>0</v>
      </c>
      <c r="Y35" s="51">
        <f t="shared" si="6"/>
        <v>0</v>
      </c>
      <c r="CD35" s="14"/>
    </row>
    <row r="36" spans="1:98" s="13" customFormat="1" ht="30" customHeight="1" x14ac:dyDescent="0.35">
      <c r="A36" s="4">
        <v>33</v>
      </c>
      <c r="B36" s="87">
        <v>101399</v>
      </c>
      <c r="C36" s="91" t="s">
        <v>64</v>
      </c>
      <c r="D36" s="21" t="s">
        <v>29</v>
      </c>
      <c r="E36" s="82" t="s">
        <v>30</v>
      </c>
      <c r="F36" s="83" t="s">
        <v>126</v>
      </c>
      <c r="G36" s="88" t="s">
        <v>68</v>
      </c>
      <c r="H36" s="85">
        <v>24</v>
      </c>
      <c r="I36" s="86">
        <f t="shared" si="7"/>
        <v>8</v>
      </c>
      <c r="J36" s="1"/>
      <c r="K36" s="1"/>
      <c r="L36" s="1"/>
      <c r="M36" s="1"/>
      <c r="N36" s="2"/>
      <c r="O36" s="66">
        <f t="shared" si="0"/>
        <v>0</v>
      </c>
      <c r="P36" s="2"/>
      <c r="Q36" s="66">
        <f t="shared" si="1"/>
        <v>0</v>
      </c>
      <c r="R36" s="2"/>
      <c r="S36" s="66">
        <f t="shared" si="2"/>
        <v>0</v>
      </c>
      <c r="T36" s="61"/>
      <c r="U36" s="60">
        <f t="shared" si="3"/>
        <v>0</v>
      </c>
      <c r="V36" s="61"/>
      <c r="W36" s="60">
        <f t="shared" si="4"/>
        <v>0</v>
      </c>
      <c r="X36" s="51">
        <f t="shared" si="5"/>
        <v>0</v>
      </c>
      <c r="Y36" s="51">
        <f t="shared" si="6"/>
        <v>0</v>
      </c>
      <c r="CF36" s="14"/>
    </row>
    <row r="37" spans="1:98" s="13" customFormat="1" ht="30" customHeight="1" x14ac:dyDescent="0.35">
      <c r="A37" s="4">
        <v>34</v>
      </c>
      <c r="B37" s="87">
        <v>126308</v>
      </c>
      <c r="C37" s="91" t="s">
        <v>65</v>
      </c>
      <c r="D37" s="21" t="s">
        <v>29</v>
      </c>
      <c r="E37" s="82" t="s">
        <v>30</v>
      </c>
      <c r="F37" s="83" t="s">
        <v>127</v>
      </c>
      <c r="G37" s="88" t="s">
        <v>67</v>
      </c>
      <c r="H37" s="89">
        <v>67</v>
      </c>
      <c r="I37" s="86">
        <f t="shared" si="7"/>
        <v>22.333333333333332</v>
      </c>
      <c r="J37" s="1"/>
      <c r="K37" s="1"/>
      <c r="L37" s="1"/>
      <c r="M37" s="1"/>
      <c r="N37" s="2"/>
      <c r="O37" s="66">
        <f t="shared" si="0"/>
        <v>0</v>
      </c>
      <c r="P37" s="2"/>
      <c r="Q37" s="66">
        <f t="shared" si="1"/>
        <v>0</v>
      </c>
      <c r="R37" s="2"/>
      <c r="S37" s="66">
        <f t="shared" si="2"/>
        <v>0</v>
      </c>
      <c r="T37" s="61"/>
      <c r="U37" s="60">
        <f t="shared" si="3"/>
        <v>0</v>
      </c>
      <c r="V37" s="61"/>
      <c r="W37" s="60">
        <f t="shared" si="4"/>
        <v>0</v>
      </c>
      <c r="X37" s="51">
        <f t="shared" si="5"/>
        <v>0</v>
      </c>
      <c r="Y37" s="51">
        <f t="shared" si="6"/>
        <v>0</v>
      </c>
      <c r="BV37" s="14"/>
    </row>
    <row r="38" spans="1:98" s="13" customFormat="1" ht="30" customHeight="1" x14ac:dyDescent="0.35">
      <c r="A38" s="4">
        <v>35</v>
      </c>
      <c r="B38" s="80">
        <v>123891</v>
      </c>
      <c r="C38" s="91" t="s">
        <v>66</v>
      </c>
      <c r="D38" s="21" t="s">
        <v>29</v>
      </c>
      <c r="E38" s="82" t="s">
        <v>31</v>
      </c>
      <c r="F38" s="83">
        <v>21039</v>
      </c>
      <c r="G38" s="88" t="s">
        <v>3</v>
      </c>
      <c r="H38" s="89">
        <v>21</v>
      </c>
      <c r="I38" s="86">
        <f t="shared" si="7"/>
        <v>7</v>
      </c>
      <c r="J38" s="1"/>
      <c r="K38" s="1"/>
      <c r="L38" s="1"/>
      <c r="M38" s="1"/>
      <c r="N38" s="2"/>
      <c r="O38" s="66">
        <f t="shared" si="0"/>
        <v>0</v>
      </c>
      <c r="P38" s="2"/>
      <c r="Q38" s="66">
        <f t="shared" si="1"/>
        <v>0</v>
      </c>
      <c r="R38" s="2"/>
      <c r="S38" s="66">
        <f t="shared" si="2"/>
        <v>0</v>
      </c>
      <c r="T38" s="61"/>
      <c r="U38" s="60">
        <f t="shared" si="3"/>
        <v>0</v>
      </c>
      <c r="V38" s="61"/>
      <c r="W38" s="60">
        <f t="shared" si="4"/>
        <v>0</v>
      </c>
      <c r="X38" s="51">
        <f t="shared" si="5"/>
        <v>0</v>
      </c>
      <c r="Y38" s="51">
        <f t="shared" si="6"/>
        <v>0</v>
      </c>
      <c r="AZ38" s="14"/>
    </row>
    <row r="39" spans="1:98" s="13" customFormat="1" ht="30" customHeight="1" x14ac:dyDescent="0.35">
      <c r="A39" s="67"/>
      <c r="B39" s="92"/>
      <c r="C39" s="93"/>
      <c r="D39" s="68"/>
      <c r="E39" s="94"/>
      <c r="F39" s="95"/>
      <c r="G39" s="96"/>
      <c r="H39" s="97"/>
      <c r="I39" s="98"/>
      <c r="J39" s="69"/>
      <c r="K39" s="69"/>
      <c r="L39" s="69"/>
      <c r="M39" s="69"/>
      <c r="N39" s="70"/>
      <c r="O39" s="71"/>
      <c r="P39" s="70"/>
      <c r="Q39" s="71"/>
      <c r="R39" s="70"/>
      <c r="S39" s="71"/>
      <c r="T39" s="70"/>
      <c r="U39" s="71"/>
      <c r="V39" s="70"/>
      <c r="W39" s="71"/>
      <c r="X39" s="72"/>
      <c r="Y39" s="72"/>
      <c r="AZ39" s="14"/>
    </row>
    <row r="40" spans="1:98" s="13" customFormat="1" ht="30" customHeight="1" x14ac:dyDescent="0.35">
      <c r="A40" s="4">
        <v>36</v>
      </c>
      <c r="B40" s="87">
        <v>1490</v>
      </c>
      <c r="C40" s="81" t="s">
        <v>73</v>
      </c>
      <c r="D40" s="99" t="s">
        <v>73</v>
      </c>
      <c r="E40" s="82" t="s">
        <v>82</v>
      </c>
      <c r="F40" s="83">
        <v>312</v>
      </c>
      <c r="G40" s="88" t="s">
        <v>16</v>
      </c>
      <c r="H40" s="85">
        <v>12</v>
      </c>
      <c r="I40" s="86">
        <f t="shared" si="7"/>
        <v>4</v>
      </c>
      <c r="J40" s="1"/>
      <c r="K40" s="1"/>
      <c r="L40" s="1"/>
      <c r="M40" s="1"/>
      <c r="N40" s="2"/>
      <c r="O40" s="66">
        <f t="shared" si="0"/>
        <v>0</v>
      </c>
      <c r="P40" s="2"/>
      <c r="Q40" s="66">
        <f t="shared" si="1"/>
        <v>0</v>
      </c>
      <c r="R40" s="2"/>
      <c r="S40" s="66">
        <f t="shared" si="2"/>
        <v>0</v>
      </c>
      <c r="T40" s="61"/>
      <c r="U40" s="60">
        <f t="shared" si="3"/>
        <v>0</v>
      </c>
      <c r="V40" s="61"/>
      <c r="W40" s="60">
        <f t="shared" si="4"/>
        <v>0</v>
      </c>
      <c r="X40" s="51">
        <f t="shared" si="5"/>
        <v>0</v>
      </c>
      <c r="Y40" s="51">
        <f t="shared" si="6"/>
        <v>0</v>
      </c>
      <c r="AM40" s="14"/>
    </row>
    <row r="41" spans="1:98" s="13" customFormat="1" ht="30" customHeight="1" x14ac:dyDescent="0.35">
      <c r="A41" s="4">
        <v>37</v>
      </c>
      <c r="B41" s="87">
        <v>7142</v>
      </c>
      <c r="C41" s="91" t="s">
        <v>235</v>
      </c>
      <c r="D41" s="100" t="s">
        <v>74</v>
      </c>
      <c r="E41" s="82" t="s">
        <v>83</v>
      </c>
      <c r="F41" s="83">
        <v>38203</v>
      </c>
      <c r="G41" s="88" t="s">
        <v>16</v>
      </c>
      <c r="H41" s="85">
        <v>12</v>
      </c>
      <c r="I41" s="86">
        <f t="shared" si="7"/>
        <v>4</v>
      </c>
      <c r="J41" s="1"/>
      <c r="K41" s="1"/>
      <c r="L41" s="1"/>
      <c r="M41" s="1"/>
      <c r="N41" s="2"/>
      <c r="O41" s="66">
        <f t="shared" si="0"/>
        <v>0</v>
      </c>
      <c r="P41" s="2"/>
      <c r="Q41" s="66">
        <f t="shared" si="1"/>
        <v>0</v>
      </c>
      <c r="R41" s="2"/>
      <c r="S41" s="66">
        <f t="shared" si="2"/>
        <v>0</v>
      </c>
      <c r="T41" s="61"/>
      <c r="U41" s="60">
        <f t="shared" si="3"/>
        <v>0</v>
      </c>
      <c r="V41" s="61"/>
      <c r="W41" s="60">
        <f t="shared" si="4"/>
        <v>0</v>
      </c>
      <c r="X41" s="51">
        <f t="shared" si="5"/>
        <v>0</v>
      </c>
      <c r="Y41" s="51">
        <f t="shared" si="6"/>
        <v>0</v>
      </c>
      <c r="CG41" s="14"/>
    </row>
    <row r="42" spans="1:98" s="13" customFormat="1" ht="30" customHeight="1" x14ac:dyDescent="0.35">
      <c r="A42" s="4">
        <v>38</v>
      </c>
      <c r="B42" s="87">
        <v>95060</v>
      </c>
      <c r="C42" s="91" t="s">
        <v>75</v>
      </c>
      <c r="D42" s="100" t="s">
        <v>75</v>
      </c>
      <c r="E42" s="82" t="s">
        <v>84</v>
      </c>
      <c r="F42" s="83">
        <v>307</v>
      </c>
      <c r="G42" s="88" t="s">
        <v>16</v>
      </c>
      <c r="H42" s="89">
        <v>264</v>
      </c>
      <c r="I42" s="86">
        <f t="shared" si="7"/>
        <v>88</v>
      </c>
      <c r="J42" s="1"/>
      <c r="K42" s="1"/>
      <c r="L42" s="1"/>
      <c r="M42" s="1"/>
      <c r="N42" s="2"/>
      <c r="O42" s="66">
        <f t="shared" si="0"/>
        <v>0</v>
      </c>
      <c r="P42" s="2"/>
      <c r="Q42" s="66">
        <f t="shared" si="1"/>
        <v>0</v>
      </c>
      <c r="R42" s="2"/>
      <c r="S42" s="66">
        <f t="shared" si="2"/>
        <v>0</v>
      </c>
      <c r="T42" s="61"/>
      <c r="U42" s="60">
        <f t="shared" si="3"/>
        <v>0</v>
      </c>
      <c r="V42" s="61"/>
      <c r="W42" s="60">
        <f t="shared" si="4"/>
        <v>0</v>
      </c>
      <c r="X42" s="51">
        <f t="shared" si="5"/>
        <v>0</v>
      </c>
      <c r="Y42" s="51">
        <f t="shared" si="6"/>
        <v>0</v>
      </c>
      <c r="CE42" s="14"/>
    </row>
    <row r="43" spans="1:98" s="13" customFormat="1" ht="30" customHeight="1" x14ac:dyDescent="0.35">
      <c r="A43" s="4">
        <v>39</v>
      </c>
      <c r="B43" s="87">
        <v>95067</v>
      </c>
      <c r="C43" s="91" t="s">
        <v>76</v>
      </c>
      <c r="D43" s="100" t="s">
        <v>76</v>
      </c>
      <c r="E43" s="82" t="s">
        <v>85</v>
      </c>
      <c r="F43" s="83">
        <v>306</v>
      </c>
      <c r="G43" s="88" t="s">
        <v>16</v>
      </c>
      <c r="H43" s="89">
        <v>580</v>
      </c>
      <c r="I43" s="86">
        <f t="shared" si="7"/>
        <v>193.33333333333334</v>
      </c>
      <c r="J43" s="1"/>
      <c r="K43" s="1"/>
      <c r="L43" s="1"/>
      <c r="M43" s="1"/>
      <c r="N43" s="2"/>
      <c r="O43" s="66">
        <f t="shared" si="0"/>
        <v>0</v>
      </c>
      <c r="P43" s="2"/>
      <c r="Q43" s="66">
        <f t="shared" si="1"/>
        <v>0</v>
      </c>
      <c r="R43" s="2"/>
      <c r="S43" s="66">
        <f t="shared" si="2"/>
        <v>0</v>
      </c>
      <c r="T43" s="61"/>
      <c r="U43" s="60">
        <f t="shared" si="3"/>
        <v>0</v>
      </c>
      <c r="V43" s="61"/>
      <c r="W43" s="60">
        <f t="shared" si="4"/>
        <v>0</v>
      </c>
      <c r="X43" s="51">
        <f t="shared" si="5"/>
        <v>0</v>
      </c>
      <c r="Y43" s="51">
        <f t="shared" si="6"/>
        <v>0</v>
      </c>
      <c r="CL43" s="14"/>
    </row>
    <row r="44" spans="1:98" s="13" customFormat="1" ht="30" customHeight="1" x14ac:dyDescent="0.35">
      <c r="A44" s="4">
        <v>40</v>
      </c>
      <c r="B44" s="87">
        <v>95068</v>
      </c>
      <c r="C44" s="91" t="s">
        <v>77</v>
      </c>
      <c r="D44" s="100" t="s">
        <v>77</v>
      </c>
      <c r="E44" s="82" t="s">
        <v>85</v>
      </c>
      <c r="F44" s="83">
        <v>361</v>
      </c>
      <c r="G44" s="88" t="s">
        <v>3</v>
      </c>
      <c r="H44" s="89">
        <v>466</v>
      </c>
      <c r="I44" s="86">
        <f t="shared" si="7"/>
        <v>155.33333333333334</v>
      </c>
      <c r="J44" s="1"/>
      <c r="K44" s="1"/>
      <c r="L44" s="1"/>
      <c r="M44" s="1"/>
      <c r="N44" s="2"/>
      <c r="O44" s="66">
        <f t="shared" si="0"/>
        <v>0</v>
      </c>
      <c r="P44" s="2"/>
      <c r="Q44" s="66">
        <f t="shared" si="1"/>
        <v>0</v>
      </c>
      <c r="R44" s="2"/>
      <c r="S44" s="66">
        <f t="shared" si="2"/>
        <v>0</v>
      </c>
      <c r="T44" s="61"/>
      <c r="U44" s="60">
        <f t="shared" si="3"/>
        <v>0</v>
      </c>
      <c r="V44" s="61"/>
      <c r="W44" s="60">
        <f t="shared" si="4"/>
        <v>0</v>
      </c>
      <c r="X44" s="51">
        <f t="shared" si="5"/>
        <v>0</v>
      </c>
      <c r="Y44" s="51">
        <f t="shared" si="6"/>
        <v>0</v>
      </c>
      <c r="CL44" s="14"/>
    </row>
    <row r="45" spans="1:98" s="13" customFormat="1" ht="30" customHeight="1" x14ac:dyDescent="0.35">
      <c r="A45" s="4">
        <v>41</v>
      </c>
      <c r="B45" s="87">
        <v>95069</v>
      </c>
      <c r="C45" s="91" t="s">
        <v>78</v>
      </c>
      <c r="D45" s="100" t="s">
        <v>78</v>
      </c>
      <c r="E45" s="82" t="s">
        <v>85</v>
      </c>
      <c r="F45" s="83">
        <v>344</v>
      </c>
      <c r="G45" s="88" t="s">
        <v>16</v>
      </c>
      <c r="H45" s="85">
        <v>2838</v>
      </c>
      <c r="I45" s="86">
        <f t="shared" si="7"/>
        <v>946</v>
      </c>
      <c r="J45" s="1"/>
      <c r="K45" s="1"/>
      <c r="L45" s="1"/>
      <c r="M45" s="1"/>
      <c r="N45" s="2"/>
      <c r="O45" s="66">
        <f t="shared" si="0"/>
        <v>0</v>
      </c>
      <c r="P45" s="2"/>
      <c r="Q45" s="66">
        <f t="shared" si="1"/>
        <v>0</v>
      </c>
      <c r="R45" s="2"/>
      <c r="S45" s="66">
        <f t="shared" si="2"/>
        <v>0</v>
      </c>
      <c r="T45" s="61"/>
      <c r="U45" s="60">
        <f t="shared" si="3"/>
        <v>0</v>
      </c>
      <c r="V45" s="61"/>
      <c r="W45" s="60">
        <f t="shared" si="4"/>
        <v>0</v>
      </c>
      <c r="X45" s="51">
        <f t="shared" si="5"/>
        <v>0</v>
      </c>
      <c r="Y45" s="51">
        <f t="shared" si="6"/>
        <v>0</v>
      </c>
      <c r="CL45" s="14"/>
    </row>
    <row r="46" spans="1:98" s="13" customFormat="1" ht="30" customHeight="1" x14ac:dyDescent="0.35">
      <c r="A46" s="4">
        <v>42</v>
      </c>
      <c r="B46" s="87">
        <v>95070</v>
      </c>
      <c r="C46" s="91" t="s">
        <v>79</v>
      </c>
      <c r="D46" s="100" t="s">
        <v>79</v>
      </c>
      <c r="E46" s="82" t="s">
        <v>85</v>
      </c>
      <c r="F46" s="83">
        <v>303</v>
      </c>
      <c r="G46" s="88" t="s">
        <v>16</v>
      </c>
      <c r="H46" s="89">
        <v>192</v>
      </c>
      <c r="I46" s="86">
        <f t="shared" si="7"/>
        <v>64</v>
      </c>
      <c r="J46" s="1"/>
      <c r="K46" s="1"/>
      <c r="L46" s="1"/>
      <c r="M46" s="1"/>
      <c r="N46" s="2"/>
      <c r="O46" s="66">
        <f t="shared" si="0"/>
        <v>0</v>
      </c>
      <c r="P46" s="2"/>
      <c r="Q46" s="66">
        <f t="shared" si="1"/>
        <v>0</v>
      </c>
      <c r="R46" s="2"/>
      <c r="S46" s="66">
        <f t="shared" si="2"/>
        <v>0</v>
      </c>
      <c r="T46" s="61"/>
      <c r="U46" s="60">
        <f t="shared" si="3"/>
        <v>0</v>
      </c>
      <c r="V46" s="61"/>
      <c r="W46" s="60">
        <f t="shared" si="4"/>
        <v>0</v>
      </c>
      <c r="X46" s="51">
        <f t="shared" si="5"/>
        <v>0</v>
      </c>
      <c r="Y46" s="51">
        <f t="shared" si="6"/>
        <v>0</v>
      </c>
      <c r="CL46" s="14"/>
    </row>
    <row r="47" spans="1:98" s="13" customFormat="1" ht="30" customHeight="1" x14ac:dyDescent="0.35">
      <c r="A47" s="4">
        <v>43</v>
      </c>
      <c r="B47" s="87">
        <v>95071</v>
      </c>
      <c r="C47" s="91" t="s">
        <v>80</v>
      </c>
      <c r="D47" s="100" t="s">
        <v>80</v>
      </c>
      <c r="E47" s="82" t="s">
        <v>85</v>
      </c>
      <c r="F47" s="83">
        <v>310</v>
      </c>
      <c r="G47" s="88" t="s">
        <v>3</v>
      </c>
      <c r="H47" s="89">
        <v>45</v>
      </c>
      <c r="I47" s="86">
        <f t="shared" si="7"/>
        <v>15</v>
      </c>
      <c r="J47" s="1"/>
      <c r="K47" s="1"/>
      <c r="L47" s="1"/>
      <c r="M47" s="1"/>
      <c r="N47" s="2"/>
      <c r="O47" s="66">
        <f t="shared" si="0"/>
        <v>0</v>
      </c>
      <c r="P47" s="2"/>
      <c r="Q47" s="66">
        <f t="shared" si="1"/>
        <v>0</v>
      </c>
      <c r="R47" s="2"/>
      <c r="S47" s="66">
        <f t="shared" si="2"/>
        <v>0</v>
      </c>
      <c r="T47" s="61"/>
      <c r="U47" s="60">
        <f t="shared" si="3"/>
        <v>0</v>
      </c>
      <c r="V47" s="61"/>
      <c r="W47" s="60">
        <f t="shared" si="4"/>
        <v>0</v>
      </c>
      <c r="X47" s="51">
        <f t="shared" si="5"/>
        <v>0</v>
      </c>
      <c r="Y47" s="51">
        <f t="shared" si="6"/>
        <v>0</v>
      </c>
      <c r="BE47" s="14"/>
    </row>
    <row r="48" spans="1:98" s="13" customFormat="1" ht="30" customHeight="1" x14ac:dyDescent="0.35">
      <c r="A48" s="4">
        <v>44</v>
      </c>
      <c r="B48" s="80">
        <v>95074</v>
      </c>
      <c r="C48" s="91" t="s">
        <v>81</v>
      </c>
      <c r="D48" s="99" t="s">
        <v>81</v>
      </c>
      <c r="E48" s="82" t="s">
        <v>85</v>
      </c>
      <c r="F48" s="83">
        <v>302</v>
      </c>
      <c r="G48" s="88" t="s">
        <v>3</v>
      </c>
      <c r="H48" s="89">
        <v>44</v>
      </c>
      <c r="I48" s="86">
        <f t="shared" si="7"/>
        <v>14.666666666666666</v>
      </c>
      <c r="J48" s="1"/>
      <c r="K48" s="1"/>
      <c r="L48" s="1"/>
      <c r="M48" s="1"/>
      <c r="N48" s="2"/>
      <c r="O48" s="66">
        <f t="shared" si="0"/>
        <v>0</v>
      </c>
      <c r="P48" s="2"/>
      <c r="Q48" s="66">
        <f t="shared" si="1"/>
        <v>0</v>
      </c>
      <c r="R48" s="2"/>
      <c r="S48" s="66">
        <f t="shared" si="2"/>
        <v>0</v>
      </c>
      <c r="T48" s="61"/>
      <c r="U48" s="60">
        <f t="shared" si="3"/>
        <v>0</v>
      </c>
      <c r="V48" s="61"/>
      <c r="W48" s="60">
        <f t="shared" si="4"/>
        <v>0</v>
      </c>
      <c r="X48" s="51">
        <f t="shared" si="5"/>
        <v>0</v>
      </c>
      <c r="Y48" s="51">
        <f t="shared" si="6"/>
        <v>0</v>
      </c>
    </row>
    <row r="49" spans="1:25" s="13" customFormat="1" ht="29" x14ac:dyDescent="0.35">
      <c r="A49" s="4">
        <v>45</v>
      </c>
      <c r="B49" s="80">
        <v>7049</v>
      </c>
      <c r="C49" s="81" t="s">
        <v>88</v>
      </c>
      <c r="D49" s="101" t="s">
        <v>86</v>
      </c>
      <c r="E49" s="82" t="s">
        <v>30</v>
      </c>
      <c r="F49" s="83" t="s">
        <v>128</v>
      </c>
      <c r="G49" s="88" t="s">
        <v>3</v>
      </c>
      <c r="H49" s="85">
        <v>17</v>
      </c>
      <c r="I49" s="86">
        <f t="shared" si="7"/>
        <v>5.666666666666667</v>
      </c>
      <c r="J49" s="1"/>
      <c r="K49" s="1"/>
      <c r="L49" s="1"/>
      <c r="M49" s="1"/>
      <c r="N49" s="2"/>
      <c r="O49" s="66">
        <f t="shared" si="0"/>
        <v>0</v>
      </c>
      <c r="P49" s="2"/>
      <c r="Q49" s="66">
        <f t="shared" si="1"/>
        <v>0</v>
      </c>
      <c r="R49" s="2"/>
      <c r="S49" s="66">
        <f t="shared" si="2"/>
        <v>0</v>
      </c>
      <c r="T49" s="61"/>
      <c r="U49" s="60">
        <f t="shared" si="3"/>
        <v>0</v>
      </c>
      <c r="V49" s="61"/>
      <c r="W49" s="60">
        <f t="shared" si="4"/>
        <v>0</v>
      </c>
      <c r="X49" s="51">
        <f t="shared" si="5"/>
        <v>0</v>
      </c>
      <c r="Y49" s="51">
        <f t="shared" si="6"/>
        <v>0</v>
      </c>
    </row>
    <row r="50" spans="1:25" s="13" customFormat="1" ht="30" customHeight="1" x14ac:dyDescent="0.35">
      <c r="A50" s="4">
        <v>46</v>
      </c>
      <c r="B50" s="87">
        <v>7050</v>
      </c>
      <c r="C50" s="81" t="s">
        <v>89</v>
      </c>
      <c r="D50" s="101" t="s">
        <v>86</v>
      </c>
      <c r="E50" s="82" t="s">
        <v>30</v>
      </c>
      <c r="F50" s="83" t="s">
        <v>129</v>
      </c>
      <c r="G50" s="88" t="s">
        <v>3</v>
      </c>
      <c r="H50" s="85">
        <v>36</v>
      </c>
      <c r="I50" s="86">
        <f t="shared" si="7"/>
        <v>12</v>
      </c>
      <c r="J50" s="1"/>
      <c r="K50" s="1"/>
      <c r="L50" s="1"/>
      <c r="M50" s="1"/>
      <c r="N50" s="2"/>
      <c r="O50" s="66">
        <f t="shared" si="0"/>
        <v>0</v>
      </c>
      <c r="P50" s="2"/>
      <c r="Q50" s="66">
        <f t="shared" si="1"/>
        <v>0</v>
      </c>
      <c r="R50" s="2"/>
      <c r="S50" s="66">
        <f t="shared" si="2"/>
        <v>0</v>
      </c>
      <c r="T50" s="61"/>
      <c r="U50" s="60">
        <f t="shared" si="3"/>
        <v>0</v>
      </c>
      <c r="V50" s="61"/>
      <c r="W50" s="60">
        <f t="shared" si="4"/>
        <v>0</v>
      </c>
      <c r="X50" s="51">
        <f t="shared" si="5"/>
        <v>0</v>
      </c>
      <c r="Y50" s="51">
        <f t="shared" si="6"/>
        <v>0</v>
      </c>
    </row>
    <row r="51" spans="1:25" s="13" customFormat="1" ht="30" customHeight="1" x14ac:dyDescent="0.35">
      <c r="A51" s="4">
        <v>47</v>
      </c>
      <c r="B51" s="87">
        <v>7052</v>
      </c>
      <c r="C51" s="81" t="s">
        <v>90</v>
      </c>
      <c r="D51" s="101" t="s">
        <v>86</v>
      </c>
      <c r="E51" s="82" t="s">
        <v>30</v>
      </c>
      <c r="F51" s="83" t="s">
        <v>130</v>
      </c>
      <c r="G51" s="88" t="s">
        <v>108</v>
      </c>
      <c r="H51" s="85">
        <v>71</v>
      </c>
      <c r="I51" s="86">
        <f t="shared" si="7"/>
        <v>23.666666666666668</v>
      </c>
      <c r="J51" s="1"/>
      <c r="K51" s="1"/>
      <c r="L51" s="1"/>
      <c r="M51" s="1"/>
      <c r="N51" s="2"/>
      <c r="O51" s="66">
        <f t="shared" si="0"/>
        <v>0</v>
      </c>
      <c r="P51" s="2"/>
      <c r="Q51" s="66">
        <f t="shared" si="1"/>
        <v>0</v>
      </c>
      <c r="R51" s="2"/>
      <c r="S51" s="66">
        <f t="shared" si="2"/>
        <v>0</v>
      </c>
      <c r="T51" s="61"/>
      <c r="U51" s="60">
        <f t="shared" si="3"/>
        <v>0</v>
      </c>
      <c r="V51" s="61"/>
      <c r="W51" s="60">
        <f t="shared" si="4"/>
        <v>0</v>
      </c>
      <c r="X51" s="51">
        <f t="shared" si="5"/>
        <v>0</v>
      </c>
      <c r="Y51" s="51">
        <f t="shared" si="6"/>
        <v>0</v>
      </c>
    </row>
    <row r="52" spans="1:25" s="13" customFormat="1" ht="30" customHeight="1" x14ac:dyDescent="0.35">
      <c r="A52" s="4">
        <v>48</v>
      </c>
      <c r="B52" s="87">
        <v>7211</v>
      </c>
      <c r="C52" s="91" t="s">
        <v>91</v>
      </c>
      <c r="D52" s="101" t="s">
        <v>86</v>
      </c>
      <c r="E52" s="82" t="s">
        <v>87</v>
      </c>
      <c r="F52" s="83" t="s">
        <v>131</v>
      </c>
      <c r="G52" s="88" t="s">
        <v>108</v>
      </c>
      <c r="H52" s="85">
        <v>125</v>
      </c>
      <c r="I52" s="86">
        <f t="shared" si="7"/>
        <v>41.666666666666664</v>
      </c>
      <c r="J52" s="1"/>
      <c r="K52" s="1"/>
      <c r="L52" s="1"/>
      <c r="M52" s="1"/>
      <c r="N52" s="2"/>
      <c r="O52" s="66">
        <f t="shared" si="0"/>
        <v>0</v>
      </c>
      <c r="P52" s="2"/>
      <c r="Q52" s="66">
        <f t="shared" si="1"/>
        <v>0</v>
      </c>
      <c r="R52" s="2"/>
      <c r="S52" s="66">
        <f t="shared" si="2"/>
        <v>0</v>
      </c>
      <c r="T52" s="61"/>
      <c r="U52" s="60">
        <f t="shared" si="3"/>
        <v>0</v>
      </c>
      <c r="V52" s="61"/>
      <c r="W52" s="60">
        <f t="shared" si="4"/>
        <v>0</v>
      </c>
      <c r="X52" s="51">
        <f t="shared" si="5"/>
        <v>0</v>
      </c>
      <c r="Y52" s="51">
        <f t="shared" si="6"/>
        <v>0</v>
      </c>
    </row>
    <row r="53" spans="1:25" s="13" customFormat="1" ht="30" customHeight="1" x14ac:dyDescent="0.35">
      <c r="A53" s="4">
        <v>49</v>
      </c>
      <c r="B53" s="87">
        <v>7377</v>
      </c>
      <c r="C53" s="91" t="s">
        <v>92</v>
      </c>
      <c r="D53" s="101" t="s">
        <v>86</v>
      </c>
      <c r="E53" s="82" t="s">
        <v>30</v>
      </c>
      <c r="F53" s="102">
        <v>5973</v>
      </c>
      <c r="G53" s="88" t="s">
        <v>3</v>
      </c>
      <c r="H53" s="89">
        <v>51</v>
      </c>
      <c r="I53" s="86">
        <f t="shared" si="7"/>
        <v>17</v>
      </c>
      <c r="J53" s="1"/>
      <c r="K53" s="1"/>
      <c r="L53" s="1"/>
      <c r="M53" s="1"/>
      <c r="N53" s="2"/>
      <c r="O53" s="66">
        <f t="shared" si="0"/>
        <v>0</v>
      </c>
      <c r="P53" s="2"/>
      <c r="Q53" s="66">
        <f t="shared" si="1"/>
        <v>0</v>
      </c>
      <c r="R53" s="2"/>
      <c r="S53" s="66">
        <f t="shared" si="2"/>
        <v>0</v>
      </c>
      <c r="T53" s="61"/>
      <c r="U53" s="60">
        <f t="shared" si="3"/>
        <v>0</v>
      </c>
      <c r="V53" s="61"/>
      <c r="W53" s="60">
        <f t="shared" si="4"/>
        <v>0</v>
      </c>
      <c r="X53" s="51">
        <f t="shared" si="5"/>
        <v>0</v>
      </c>
      <c r="Y53" s="51">
        <f t="shared" si="6"/>
        <v>0</v>
      </c>
    </row>
    <row r="54" spans="1:25" s="13" customFormat="1" ht="30" customHeight="1" x14ac:dyDescent="0.35">
      <c r="A54" s="4">
        <v>50</v>
      </c>
      <c r="B54" s="87">
        <v>66018</v>
      </c>
      <c r="C54" s="91" t="s">
        <v>93</v>
      </c>
      <c r="D54" s="101" t="s">
        <v>86</v>
      </c>
      <c r="E54" s="82" t="s">
        <v>30</v>
      </c>
      <c r="F54" s="83">
        <v>8882</v>
      </c>
      <c r="G54" s="88" t="s">
        <v>3</v>
      </c>
      <c r="H54" s="85">
        <v>310</v>
      </c>
      <c r="I54" s="86">
        <f t="shared" si="7"/>
        <v>103.33333333333333</v>
      </c>
      <c r="J54" s="1"/>
      <c r="K54" s="1"/>
      <c r="L54" s="1"/>
      <c r="M54" s="1"/>
      <c r="N54" s="2"/>
      <c r="O54" s="66">
        <f t="shared" si="0"/>
        <v>0</v>
      </c>
      <c r="P54" s="2"/>
      <c r="Q54" s="66">
        <f t="shared" si="1"/>
        <v>0</v>
      </c>
      <c r="R54" s="2"/>
      <c r="S54" s="66">
        <f t="shared" si="2"/>
        <v>0</v>
      </c>
      <c r="T54" s="61"/>
      <c r="U54" s="60">
        <f t="shared" si="3"/>
        <v>0</v>
      </c>
      <c r="V54" s="61"/>
      <c r="W54" s="60">
        <f t="shared" si="4"/>
        <v>0</v>
      </c>
      <c r="X54" s="51">
        <f t="shared" si="5"/>
        <v>0</v>
      </c>
      <c r="Y54" s="51">
        <f t="shared" si="6"/>
        <v>0</v>
      </c>
    </row>
    <row r="55" spans="1:25" s="13" customFormat="1" ht="30" customHeight="1" x14ac:dyDescent="0.35">
      <c r="A55" s="4">
        <v>51</v>
      </c>
      <c r="B55" s="80">
        <v>101929</v>
      </c>
      <c r="C55" s="90" t="s">
        <v>94</v>
      </c>
      <c r="D55" s="101" t="s">
        <v>86</v>
      </c>
      <c r="E55" s="82" t="s">
        <v>30</v>
      </c>
      <c r="F55" s="83" t="s">
        <v>132</v>
      </c>
      <c r="G55" s="89" t="s">
        <v>109</v>
      </c>
      <c r="H55" s="89">
        <v>15</v>
      </c>
      <c r="I55" s="86">
        <f t="shared" si="7"/>
        <v>5</v>
      </c>
      <c r="J55" s="1"/>
      <c r="K55" s="1"/>
      <c r="L55" s="1"/>
      <c r="M55" s="1"/>
      <c r="N55" s="2"/>
      <c r="O55" s="66">
        <f t="shared" si="0"/>
        <v>0</v>
      </c>
      <c r="P55" s="2"/>
      <c r="Q55" s="66">
        <f t="shared" si="1"/>
        <v>0</v>
      </c>
      <c r="R55" s="2"/>
      <c r="S55" s="66">
        <f t="shared" si="2"/>
        <v>0</v>
      </c>
      <c r="T55" s="61"/>
      <c r="U55" s="60">
        <f t="shared" si="3"/>
        <v>0</v>
      </c>
      <c r="V55" s="61"/>
      <c r="W55" s="60">
        <f t="shared" si="4"/>
        <v>0</v>
      </c>
      <c r="X55" s="51">
        <f t="shared" si="5"/>
        <v>0</v>
      </c>
      <c r="Y55" s="51">
        <f t="shared" si="6"/>
        <v>0</v>
      </c>
    </row>
    <row r="56" spans="1:25" s="13" customFormat="1" ht="30" customHeight="1" x14ac:dyDescent="0.35">
      <c r="A56" s="4">
        <v>52</v>
      </c>
      <c r="B56" s="87">
        <v>102080</v>
      </c>
      <c r="C56" s="91" t="s">
        <v>95</v>
      </c>
      <c r="D56" s="101" t="s">
        <v>86</v>
      </c>
      <c r="E56" s="82" t="s">
        <v>30</v>
      </c>
      <c r="F56" s="83" t="s">
        <v>133</v>
      </c>
      <c r="G56" s="88" t="s">
        <v>3</v>
      </c>
      <c r="H56" s="85">
        <v>143</v>
      </c>
      <c r="I56" s="86">
        <f t="shared" si="7"/>
        <v>47.666666666666664</v>
      </c>
      <c r="J56" s="1"/>
      <c r="K56" s="1"/>
      <c r="L56" s="1"/>
      <c r="M56" s="1"/>
      <c r="N56" s="2"/>
      <c r="O56" s="66">
        <f t="shared" si="0"/>
        <v>0</v>
      </c>
      <c r="P56" s="2"/>
      <c r="Q56" s="66">
        <f t="shared" si="1"/>
        <v>0</v>
      </c>
      <c r="R56" s="2"/>
      <c r="S56" s="66">
        <f t="shared" si="2"/>
        <v>0</v>
      </c>
      <c r="T56" s="61"/>
      <c r="U56" s="60">
        <f t="shared" si="3"/>
        <v>0</v>
      </c>
      <c r="V56" s="61"/>
      <c r="W56" s="60">
        <f t="shared" si="4"/>
        <v>0</v>
      </c>
      <c r="X56" s="51">
        <f t="shared" si="5"/>
        <v>0</v>
      </c>
      <c r="Y56" s="51">
        <f t="shared" si="6"/>
        <v>0</v>
      </c>
    </row>
    <row r="57" spans="1:25" s="13" customFormat="1" ht="30" customHeight="1" x14ac:dyDescent="0.35">
      <c r="A57" s="4">
        <v>53</v>
      </c>
      <c r="B57" s="87">
        <v>103242</v>
      </c>
      <c r="C57" s="91" t="s">
        <v>96</v>
      </c>
      <c r="D57" s="101" t="s">
        <v>86</v>
      </c>
      <c r="E57" s="82" t="s">
        <v>30</v>
      </c>
      <c r="F57" s="83" t="s">
        <v>134</v>
      </c>
      <c r="G57" s="88" t="s">
        <v>3</v>
      </c>
      <c r="H57" s="89">
        <v>83</v>
      </c>
      <c r="I57" s="86">
        <f t="shared" si="7"/>
        <v>27.666666666666668</v>
      </c>
      <c r="J57" s="1"/>
      <c r="K57" s="1"/>
      <c r="L57" s="1"/>
      <c r="M57" s="1"/>
      <c r="N57" s="2"/>
      <c r="O57" s="66">
        <f t="shared" si="0"/>
        <v>0</v>
      </c>
      <c r="P57" s="2"/>
      <c r="Q57" s="66">
        <f t="shared" si="1"/>
        <v>0</v>
      </c>
      <c r="R57" s="2"/>
      <c r="S57" s="66">
        <f t="shared" si="2"/>
        <v>0</v>
      </c>
      <c r="T57" s="61"/>
      <c r="U57" s="60">
        <f t="shared" si="3"/>
        <v>0</v>
      </c>
      <c r="V57" s="61"/>
      <c r="W57" s="60">
        <f t="shared" si="4"/>
        <v>0</v>
      </c>
      <c r="X57" s="51">
        <f t="shared" si="5"/>
        <v>0</v>
      </c>
      <c r="Y57" s="51">
        <f t="shared" si="6"/>
        <v>0</v>
      </c>
    </row>
    <row r="58" spans="1:25" s="13" customFormat="1" ht="30" customHeight="1" x14ac:dyDescent="0.35">
      <c r="A58" s="4">
        <v>54</v>
      </c>
      <c r="B58" s="87">
        <v>119492</v>
      </c>
      <c r="C58" s="91" t="s">
        <v>97</v>
      </c>
      <c r="D58" s="101" t="s">
        <v>86</v>
      </c>
      <c r="E58" s="82" t="s">
        <v>30</v>
      </c>
      <c r="F58" s="83">
        <v>6064</v>
      </c>
      <c r="G58" s="88" t="s">
        <v>3</v>
      </c>
      <c r="H58" s="89">
        <v>35</v>
      </c>
      <c r="I58" s="86">
        <f t="shared" si="7"/>
        <v>11.666666666666666</v>
      </c>
      <c r="J58" s="1"/>
      <c r="K58" s="1"/>
      <c r="L58" s="1"/>
      <c r="M58" s="1"/>
      <c r="N58" s="2"/>
      <c r="O58" s="66">
        <f t="shared" si="0"/>
        <v>0</v>
      </c>
      <c r="P58" s="2"/>
      <c r="Q58" s="66">
        <f t="shared" si="1"/>
        <v>0</v>
      </c>
      <c r="R58" s="2"/>
      <c r="S58" s="66">
        <f t="shared" si="2"/>
        <v>0</v>
      </c>
      <c r="T58" s="61"/>
      <c r="U58" s="60">
        <f t="shared" si="3"/>
        <v>0</v>
      </c>
      <c r="V58" s="61"/>
      <c r="W58" s="60">
        <f t="shared" si="4"/>
        <v>0</v>
      </c>
      <c r="X58" s="51">
        <f t="shared" si="5"/>
        <v>0</v>
      </c>
      <c r="Y58" s="51">
        <f t="shared" si="6"/>
        <v>0</v>
      </c>
    </row>
    <row r="59" spans="1:25" s="13" customFormat="1" ht="30" customHeight="1" x14ac:dyDescent="0.35">
      <c r="A59" s="4">
        <v>55</v>
      </c>
      <c r="B59" s="87">
        <v>400427</v>
      </c>
      <c r="C59" s="91" t="s">
        <v>98</v>
      </c>
      <c r="D59" s="101" t="s">
        <v>86</v>
      </c>
      <c r="E59" s="82" t="s">
        <v>87</v>
      </c>
      <c r="F59" s="83" t="s">
        <v>135</v>
      </c>
      <c r="G59" s="88" t="s">
        <v>108</v>
      </c>
      <c r="H59" s="85">
        <v>2</v>
      </c>
      <c r="I59" s="86">
        <f t="shared" si="7"/>
        <v>0.66666666666666663</v>
      </c>
      <c r="J59" s="1"/>
      <c r="K59" s="1"/>
      <c r="L59" s="1"/>
      <c r="M59" s="1"/>
      <c r="N59" s="2"/>
      <c r="O59" s="66">
        <f t="shared" si="0"/>
        <v>0</v>
      </c>
      <c r="P59" s="2"/>
      <c r="Q59" s="66">
        <f t="shared" si="1"/>
        <v>0</v>
      </c>
      <c r="R59" s="2"/>
      <c r="S59" s="66">
        <f t="shared" si="2"/>
        <v>0</v>
      </c>
      <c r="T59" s="61"/>
      <c r="U59" s="60">
        <f t="shared" si="3"/>
        <v>0</v>
      </c>
      <c r="V59" s="61"/>
      <c r="W59" s="60">
        <f t="shared" si="4"/>
        <v>0</v>
      </c>
      <c r="X59" s="51">
        <f t="shared" si="5"/>
        <v>0</v>
      </c>
      <c r="Y59" s="51">
        <f t="shared" si="6"/>
        <v>0</v>
      </c>
    </row>
    <row r="60" spans="1:25" s="13" customFormat="1" ht="30" customHeight="1" x14ac:dyDescent="0.35">
      <c r="A60" s="4">
        <v>56</v>
      </c>
      <c r="B60" s="87">
        <v>400428</v>
      </c>
      <c r="C60" s="91" t="s">
        <v>99</v>
      </c>
      <c r="D60" s="101" t="s">
        <v>86</v>
      </c>
      <c r="E60" s="82" t="s">
        <v>87</v>
      </c>
      <c r="F60" s="83" t="s">
        <v>136</v>
      </c>
      <c r="G60" s="88" t="s">
        <v>108</v>
      </c>
      <c r="H60" s="85">
        <v>2</v>
      </c>
      <c r="I60" s="86">
        <f t="shared" si="7"/>
        <v>0.66666666666666663</v>
      </c>
      <c r="J60" s="1"/>
      <c r="K60" s="1"/>
      <c r="L60" s="1"/>
      <c r="M60" s="1"/>
      <c r="N60" s="2"/>
      <c r="O60" s="66">
        <f t="shared" si="0"/>
        <v>0</v>
      </c>
      <c r="P60" s="2"/>
      <c r="Q60" s="66">
        <f t="shared" si="1"/>
        <v>0</v>
      </c>
      <c r="R60" s="2"/>
      <c r="S60" s="66">
        <f t="shared" si="2"/>
        <v>0</v>
      </c>
      <c r="T60" s="61"/>
      <c r="U60" s="60">
        <f t="shared" si="3"/>
        <v>0</v>
      </c>
      <c r="V60" s="61"/>
      <c r="W60" s="60">
        <f t="shared" si="4"/>
        <v>0</v>
      </c>
      <c r="X60" s="51">
        <f t="shared" si="5"/>
        <v>0</v>
      </c>
      <c r="Y60" s="51">
        <f t="shared" si="6"/>
        <v>0</v>
      </c>
    </row>
    <row r="61" spans="1:25" s="13" customFormat="1" ht="30" customHeight="1" x14ac:dyDescent="0.35">
      <c r="A61" s="4">
        <v>57</v>
      </c>
      <c r="B61" s="87">
        <v>400429</v>
      </c>
      <c r="C61" s="91" t="s">
        <v>100</v>
      </c>
      <c r="D61" s="101" t="s">
        <v>86</v>
      </c>
      <c r="E61" s="82" t="s">
        <v>87</v>
      </c>
      <c r="F61" s="83" t="s">
        <v>137</v>
      </c>
      <c r="G61" s="88" t="s">
        <v>108</v>
      </c>
      <c r="H61" s="89">
        <v>59</v>
      </c>
      <c r="I61" s="86">
        <f t="shared" si="7"/>
        <v>19.666666666666668</v>
      </c>
      <c r="J61" s="1"/>
      <c r="K61" s="1"/>
      <c r="L61" s="1"/>
      <c r="M61" s="1"/>
      <c r="N61" s="2"/>
      <c r="O61" s="66">
        <f t="shared" si="0"/>
        <v>0</v>
      </c>
      <c r="P61" s="2"/>
      <c r="Q61" s="66">
        <f t="shared" si="1"/>
        <v>0</v>
      </c>
      <c r="R61" s="2"/>
      <c r="S61" s="66">
        <f t="shared" si="2"/>
        <v>0</v>
      </c>
      <c r="T61" s="61"/>
      <c r="U61" s="60">
        <f t="shared" si="3"/>
        <v>0</v>
      </c>
      <c r="V61" s="61"/>
      <c r="W61" s="60">
        <f t="shared" si="4"/>
        <v>0</v>
      </c>
      <c r="X61" s="51">
        <f t="shared" si="5"/>
        <v>0</v>
      </c>
      <c r="Y61" s="51">
        <f t="shared" si="6"/>
        <v>0</v>
      </c>
    </row>
    <row r="62" spans="1:25" s="13" customFormat="1" ht="30" customHeight="1" x14ac:dyDescent="0.35">
      <c r="A62" s="4">
        <v>58</v>
      </c>
      <c r="B62" s="87">
        <v>400461</v>
      </c>
      <c r="C62" s="91" t="s">
        <v>101</v>
      </c>
      <c r="D62" s="101" t="s">
        <v>86</v>
      </c>
      <c r="E62" s="82" t="s">
        <v>87</v>
      </c>
      <c r="F62" s="83" t="s">
        <v>138</v>
      </c>
      <c r="G62" s="88" t="s">
        <v>108</v>
      </c>
      <c r="H62" s="89">
        <v>13</v>
      </c>
      <c r="I62" s="86">
        <f t="shared" si="7"/>
        <v>4.333333333333333</v>
      </c>
      <c r="J62" s="1"/>
      <c r="K62" s="1"/>
      <c r="L62" s="1"/>
      <c r="M62" s="1"/>
      <c r="N62" s="2"/>
      <c r="O62" s="66">
        <f t="shared" si="0"/>
        <v>0</v>
      </c>
      <c r="P62" s="2"/>
      <c r="Q62" s="66">
        <f t="shared" si="1"/>
        <v>0</v>
      </c>
      <c r="R62" s="2"/>
      <c r="S62" s="66">
        <f t="shared" si="2"/>
        <v>0</v>
      </c>
      <c r="T62" s="61"/>
      <c r="U62" s="60">
        <f t="shared" si="3"/>
        <v>0</v>
      </c>
      <c r="V62" s="61"/>
      <c r="W62" s="60">
        <f t="shared" si="4"/>
        <v>0</v>
      </c>
      <c r="X62" s="51">
        <f t="shared" si="5"/>
        <v>0</v>
      </c>
      <c r="Y62" s="51">
        <f t="shared" si="6"/>
        <v>0</v>
      </c>
    </row>
    <row r="63" spans="1:25" s="13" customFormat="1" ht="30" customHeight="1" x14ac:dyDescent="0.35">
      <c r="A63" s="4">
        <v>59</v>
      </c>
      <c r="B63" s="87">
        <v>400464</v>
      </c>
      <c r="C63" s="91" t="s">
        <v>102</v>
      </c>
      <c r="D63" s="101" t="s">
        <v>86</v>
      </c>
      <c r="E63" s="82" t="s">
        <v>87</v>
      </c>
      <c r="F63" s="83" t="s">
        <v>139</v>
      </c>
      <c r="G63" s="88" t="s">
        <v>109</v>
      </c>
      <c r="H63" s="89">
        <v>64</v>
      </c>
      <c r="I63" s="86">
        <f t="shared" si="7"/>
        <v>21.333333333333332</v>
      </c>
      <c r="J63" s="1"/>
      <c r="K63" s="1"/>
      <c r="L63" s="1"/>
      <c r="M63" s="1"/>
      <c r="N63" s="2"/>
      <c r="O63" s="66">
        <f t="shared" si="0"/>
        <v>0</v>
      </c>
      <c r="P63" s="2"/>
      <c r="Q63" s="66">
        <f t="shared" si="1"/>
        <v>0</v>
      </c>
      <c r="R63" s="2"/>
      <c r="S63" s="66">
        <f t="shared" si="2"/>
        <v>0</v>
      </c>
      <c r="T63" s="61"/>
      <c r="U63" s="60">
        <f t="shared" si="3"/>
        <v>0</v>
      </c>
      <c r="V63" s="61"/>
      <c r="W63" s="60">
        <f t="shared" si="4"/>
        <v>0</v>
      </c>
      <c r="X63" s="51">
        <f t="shared" si="5"/>
        <v>0</v>
      </c>
      <c r="Y63" s="51">
        <f t="shared" si="6"/>
        <v>0</v>
      </c>
    </row>
    <row r="64" spans="1:25" s="13" customFormat="1" ht="30" customHeight="1" x14ac:dyDescent="0.35">
      <c r="A64" s="4">
        <v>60</v>
      </c>
      <c r="B64" s="87">
        <v>400466</v>
      </c>
      <c r="C64" s="91" t="s">
        <v>103</v>
      </c>
      <c r="D64" s="101" t="s">
        <v>86</v>
      </c>
      <c r="E64" s="82" t="s">
        <v>87</v>
      </c>
      <c r="F64" s="83" t="s">
        <v>140</v>
      </c>
      <c r="G64" s="88" t="s">
        <v>109</v>
      </c>
      <c r="H64" s="85">
        <v>2</v>
      </c>
      <c r="I64" s="86">
        <f t="shared" si="7"/>
        <v>0.66666666666666663</v>
      </c>
      <c r="J64" s="1"/>
      <c r="K64" s="1"/>
      <c r="L64" s="1"/>
      <c r="M64" s="1"/>
      <c r="N64" s="2"/>
      <c r="O64" s="66">
        <f t="shared" si="0"/>
        <v>0</v>
      </c>
      <c r="P64" s="2"/>
      <c r="Q64" s="66">
        <f t="shared" si="1"/>
        <v>0</v>
      </c>
      <c r="R64" s="2"/>
      <c r="S64" s="66">
        <f t="shared" si="2"/>
        <v>0</v>
      </c>
      <c r="T64" s="61"/>
      <c r="U64" s="60">
        <f t="shared" si="3"/>
        <v>0</v>
      </c>
      <c r="V64" s="61"/>
      <c r="W64" s="60">
        <f t="shared" si="4"/>
        <v>0</v>
      </c>
      <c r="X64" s="51">
        <f t="shared" si="5"/>
        <v>0</v>
      </c>
      <c r="Y64" s="51">
        <f t="shared" si="6"/>
        <v>0</v>
      </c>
    </row>
    <row r="65" spans="1:25" s="13" customFormat="1" ht="30" customHeight="1" x14ac:dyDescent="0.35">
      <c r="A65" s="4">
        <v>61</v>
      </c>
      <c r="B65" s="87">
        <v>406561</v>
      </c>
      <c r="C65" s="91" t="s">
        <v>104</v>
      </c>
      <c r="D65" s="101" t="s">
        <v>86</v>
      </c>
      <c r="E65" s="82" t="s">
        <v>87</v>
      </c>
      <c r="F65" s="83" t="s">
        <v>141</v>
      </c>
      <c r="G65" s="88" t="s">
        <v>109</v>
      </c>
      <c r="H65" s="89">
        <v>250</v>
      </c>
      <c r="I65" s="86">
        <f t="shared" si="7"/>
        <v>83.333333333333329</v>
      </c>
      <c r="J65" s="1"/>
      <c r="K65" s="1"/>
      <c r="L65" s="1"/>
      <c r="M65" s="1"/>
      <c r="N65" s="2"/>
      <c r="O65" s="66">
        <f t="shared" si="0"/>
        <v>0</v>
      </c>
      <c r="P65" s="2"/>
      <c r="Q65" s="66">
        <f t="shared" si="1"/>
        <v>0</v>
      </c>
      <c r="R65" s="2"/>
      <c r="S65" s="66">
        <f t="shared" si="2"/>
        <v>0</v>
      </c>
      <c r="T65" s="61"/>
      <c r="U65" s="60">
        <f t="shared" si="3"/>
        <v>0</v>
      </c>
      <c r="V65" s="61"/>
      <c r="W65" s="60">
        <f t="shared" si="4"/>
        <v>0</v>
      </c>
      <c r="X65" s="51">
        <f t="shared" si="5"/>
        <v>0</v>
      </c>
      <c r="Y65" s="51">
        <f t="shared" si="6"/>
        <v>0</v>
      </c>
    </row>
    <row r="66" spans="1:25" s="13" customFormat="1" ht="30" customHeight="1" x14ac:dyDescent="0.35">
      <c r="A66" s="4">
        <v>62</v>
      </c>
      <c r="B66" s="87">
        <v>407391</v>
      </c>
      <c r="C66" s="91" t="s">
        <v>105</v>
      </c>
      <c r="D66" s="101" t="s">
        <v>86</v>
      </c>
      <c r="E66" s="82" t="s">
        <v>87</v>
      </c>
      <c r="F66" s="83" t="s">
        <v>142</v>
      </c>
      <c r="G66" s="88" t="s">
        <v>109</v>
      </c>
      <c r="H66" s="89">
        <v>48</v>
      </c>
      <c r="I66" s="86">
        <f t="shared" si="7"/>
        <v>16</v>
      </c>
      <c r="J66" s="1"/>
      <c r="K66" s="1"/>
      <c r="L66" s="1"/>
      <c r="M66" s="1"/>
      <c r="N66" s="2"/>
      <c r="O66" s="66">
        <f t="shared" si="0"/>
        <v>0</v>
      </c>
      <c r="P66" s="2"/>
      <c r="Q66" s="66">
        <f t="shared" si="1"/>
        <v>0</v>
      </c>
      <c r="R66" s="2"/>
      <c r="S66" s="66">
        <f t="shared" si="2"/>
        <v>0</v>
      </c>
      <c r="T66" s="61"/>
      <c r="U66" s="60">
        <f t="shared" si="3"/>
        <v>0</v>
      </c>
      <c r="V66" s="61"/>
      <c r="W66" s="60">
        <f t="shared" si="4"/>
        <v>0</v>
      </c>
      <c r="X66" s="51">
        <f t="shared" si="5"/>
        <v>0</v>
      </c>
      <c r="Y66" s="51">
        <f t="shared" si="6"/>
        <v>0</v>
      </c>
    </row>
    <row r="67" spans="1:25" s="13" customFormat="1" ht="30" customHeight="1" x14ac:dyDescent="0.35">
      <c r="A67" s="4">
        <v>63</v>
      </c>
      <c r="B67" s="87">
        <v>407392</v>
      </c>
      <c r="C67" s="91" t="s">
        <v>106</v>
      </c>
      <c r="D67" s="101" t="s">
        <v>86</v>
      </c>
      <c r="E67" s="82" t="s">
        <v>87</v>
      </c>
      <c r="F67" s="83" t="s">
        <v>143</v>
      </c>
      <c r="G67" s="88" t="s">
        <v>109</v>
      </c>
      <c r="H67" s="89">
        <v>45</v>
      </c>
      <c r="I67" s="86">
        <f t="shared" si="7"/>
        <v>15</v>
      </c>
      <c r="J67" s="1"/>
      <c r="K67" s="1"/>
      <c r="L67" s="1"/>
      <c r="M67" s="1"/>
      <c r="N67" s="2"/>
      <c r="O67" s="66">
        <f t="shared" si="0"/>
        <v>0</v>
      </c>
      <c r="P67" s="2"/>
      <c r="Q67" s="66">
        <f t="shared" si="1"/>
        <v>0</v>
      </c>
      <c r="R67" s="2"/>
      <c r="S67" s="66">
        <f t="shared" si="2"/>
        <v>0</v>
      </c>
      <c r="T67" s="61"/>
      <c r="U67" s="60">
        <f t="shared" si="3"/>
        <v>0</v>
      </c>
      <c r="V67" s="61"/>
      <c r="W67" s="60">
        <f t="shared" si="4"/>
        <v>0</v>
      </c>
      <c r="X67" s="51">
        <f t="shared" si="5"/>
        <v>0</v>
      </c>
      <c r="Y67" s="51">
        <f t="shared" si="6"/>
        <v>0</v>
      </c>
    </row>
    <row r="68" spans="1:25" s="13" customFormat="1" ht="30" customHeight="1" x14ac:dyDescent="0.35">
      <c r="A68" s="4">
        <v>64</v>
      </c>
      <c r="B68" s="87">
        <v>407393</v>
      </c>
      <c r="C68" s="91" t="s">
        <v>107</v>
      </c>
      <c r="D68" s="101" t="s">
        <v>86</v>
      </c>
      <c r="E68" s="82" t="s">
        <v>87</v>
      </c>
      <c r="F68" s="83" t="s">
        <v>144</v>
      </c>
      <c r="G68" s="88" t="s">
        <v>109</v>
      </c>
      <c r="H68" s="85">
        <v>15</v>
      </c>
      <c r="I68" s="86">
        <f t="shared" si="7"/>
        <v>5</v>
      </c>
      <c r="J68" s="1"/>
      <c r="K68" s="1"/>
      <c r="L68" s="1"/>
      <c r="M68" s="1"/>
      <c r="N68" s="2"/>
      <c r="O68" s="66">
        <f t="shared" si="0"/>
        <v>0</v>
      </c>
      <c r="P68" s="2"/>
      <c r="Q68" s="66">
        <f t="shared" si="1"/>
        <v>0</v>
      </c>
      <c r="R68" s="2"/>
      <c r="S68" s="66">
        <f t="shared" si="2"/>
        <v>0</v>
      </c>
      <c r="T68" s="61"/>
      <c r="U68" s="60">
        <f t="shared" si="3"/>
        <v>0</v>
      </c>
      <c r="V68" s="61"/>
      <c r="W68" s="60">
        <f t="shared" si="4"/>
        <v>0</v>
      </c>
      <c r="X68" s="51">
        <f t="shared" si="5"/>
        <v>0</v>
      </c>
      <c r="Y68" s="51">
        <f t="shared" si="6"/>
        <v>0</v>
      </c>
    </row>
    <row r="69" spans="1:25" s="13" customFormat="1" ht="30" customHeight="1" x14ac:dyDescent="0.35">
      <c r="A69" s="67"/>
      <c r="B69" s="92"/>
      <c r="C69" s="93"/>
      <c r="D69" s="103"/>
      <c r="E69" s="94"/>
      <c r="F69" s="95"/>
      <c r="G69" s="96"/>
      <c r="H69" s="104"/>
      <c r="I69" s="98"/>
      <c r="J69" s="69"/>
      <c r="K69" s="69"/>
      <c r="L69" s="69"/>
      <c r="M69" s="69"/>
      <c r="N69" s="70"/>
      <c r="O69" s="71"/>
      <c r="P69" s="70"/>
      <c r="Q69" s="71"/>
      <c r="R69" s="70"/>
      <c r="S69" s="71"/>
      <c r="T69" s="70"/>
      <c r="U69" s="71"/>
      <c r="V69" s="70"/>
      <c r="W69" s="71"/>
      <c r="X69" s="72"/>
      <c r="Y69" s="72"/>
    </row>
    <row r="70" spans="1:25" s="13" customFormat="1" ht="30" customHeight="1" x14ac:dyDescent="0.35">
      <c r="A70" s="4">
        <v>65</v>
      </c>
      <c r="B70" s="80">
        <v>1420</v>
      </c>
      <c r="C70" s="81" t="s">
        <v>146</v>
      </c>
      <c r="D70" s="101" t="s">
        <v>145</v>
      </c>
      <c r="E70" s="82" t="s">
        <v>167</v>
      </c>
      <c r="F70" s="83" t="s">
        <v>159</v>
      </c>
      <c r="G70" s="88" t="s">
        <v>109</v>
      </c>
      <c r="H70" s="89">
        <v>48</v>
      </c>
      <c r="I70" s="86">
        <f t="shared" si="7"/>
        <v>16</v>
      </c>
      <c r="J70" s="1"/>
      <c r="K70" s="1"/>
      <c r="L70" s="1"/>
      <c r="M70" s="1"/>
      <c r="N70" s="2"/>
      <c r="O70" s="66">
        <f t="shared" si="0"/>
        <v>0</v>
      </c>
      <c r="P70" s="2"/>
      <c r="Q70" s="66">
        <f t="shared" si="1"/>
        <v>0</v>
      </c>
      <c r="R70" s="2"/>
      <c r="S70" s="66">
        <f t="shared" si="2"/>
        <v>0</v>
      </c>
      <c r="T70" s="61"/>
      <c r="U70" s="60">
        <f t="shared" si="3"/>
        <v>0</v>
      </c>
      <c r="V70" s="61"/>
      <c r="W70" s="60">
        <f t="shared" si="4"/>
        <v>0</v>
      </c>
      <c r="X70" s="51">
        <f t="shared" si="5"/>
        <v>0</v>
      </c>
      <c r="Y70" s="51">
        <f t="shared" si="6"/>
        <v>0</v>
      </c>
    </row>
    <row r="71" spans="1:25" s="13" customFormat="1" ht="30" customHeight="1" x14ac:dyDescent="0.35">
      <c r="A71" s="4">
        <v>66</v>
      </c>
      <c r="B71" s="87">
        <v>6864</v>
      </c>
      <c r="C71" s="81" t="s">
        <v>147</v>
      </c>
      <c r="D71" s="101" t="s">
        <v>145</v>
      </c>
      <c r="E71" s="82" t="s">
        <v>30</v>
      </c>
      <c r="F71" s="83"/>
      <c r="G71" s="88" t="s">
        <v>67</v>
      </c>
      <c r="H71" s="85">
        <v>1210</v>
      </c>
      <c r="I71" s="86">
        <f t="shared" si="7"/>
        <v>403.33333333333331</v>
      </c>
      <c r="J71" s="1"/>
      <c r="K71" s="1"/>
      <c r="L71" s="1"/>
      <c r="M71" s="1"/>
      <c r="N71" s="2"/>
      <c r="O71" s="66">
        <f t="shared" ref="O71:O126" si="8">I71*N71</f>
        <v>0</v>
      </c>
      <c r="P71" s="2"/>
      <c r="Q71" s="66">
        <f t="shared" ref="Q71:Q126" si="9">P71*I71</f>
        <v>0</v>
      </c>
      <c r="R71" s="2"/>
      <c r="S71" s="66">
        <f t="shared" ref="S71:S126" si="10">R71*I71</f>
        <v>0</v>
      </c>
      <c r="T71" s="61"/>
      <c r="U71" s="60">
        <f t="shared" ref="U71:U126" si="11">T71*I71</f>
        <v>0</v>
      </c>
      <c r="V71" s="61"/>
      <c r="W71" s="60">
        <f t="shared" ref="W71:W126" si="12">V71*I71</f>
        <v>0</v>
      </c>
      <c r="X71" s="51">
        <f t="shared" ref="X71:X126" si="13">SUM(O71,Q71,S71)</f>
        <v>0</v>
      </c>
      <c r="Y71" s="51">
        <f t="shared" ref="Y71:Y126" si="14">SUM(O71,Q71,S71,U71,W71)</f>
        <v>0</v>
      </c>
    </row>
    <row r="72" spans="1:25" s="13" customFormat="1" ht="30" customHeight="1" x14ac:dyDescent="0.35">
      <c r="A72" s="4">
        <v>67</v>
      </c>
      <c r="B72" s="87">
        <v>6940</v>
      </c>
      <c r="C72" s="81" t="s">
        <v>148</v>
      </c>
      <c r="D72" s="101" t="s">
        <v>145</v>
      </c>
      <c r="E72" s="102" t="s">
        <v>30</v>
      </c>
      <c r="F72" s="102">
        <v>71602</v>
      </c>
      <c r="G72" s="88" t="s">
        <v>3</v>
      </c>
      <c r="H72" s="89">
        <v>7</v>
      </c>
      <c r="I72" s="86">
        <f t="shared" ref="I72:I126" si="15">H72/3</f>
        <v>2.3333333333333335</v>
      </c>
      <c r="J72" s="1"/>
      <c r="K72" s="1"/>
      <c r="L72" s="1"/>
      <c r="M72" s="1"/>
      <c r="N72" s="2"/>
      <c r="O72" s="66">
        <f t="shared" si="8"/>
        <v>0</v>
      </c>
      <c r="P72" s="2"/>
      <c r="Q72" s="66">
        <f t="shared" si="9"/>
        <v>0</v>
      </c>
      <c r="R72" s="2"/>
      <c r="S72" s="66">
        <f t="shared" si="10"/>
        <v>0</v>
      </c>
      <c r="T72" s="61"/>
      <c r="U72" s="60">
        <f t="shared" si="11"/>
        <v>0</v>
      </c>
      <c r="V72" s="61"/>
      <c r="W72" s="60">
        <f t="shared" si="12"/>
        <v>0</v>
      </c>
      <c r="X72" s="51">
        <f t="shared" si="13"/>
        <v>0</v>
      </c>
      <c r="Y72" s="51">
        <f t="shared" si="14"/>
        <v>0</v>
      </c>
    </row>
    <row r="73" spans="1:25" s="13" customFormat="1" ht="30" customHeight="1" x14ac:dyDescent="0.35">
      <c r="A73" s="4">
        <v>68</v>
      </c>
      <c r="B73" s="87">
        <v>7171</v>
      </c>
      <c r="C73" s="91" t="s">
        <v>149</v>
      </c>
      <c r="D73" s="101" t="s">
        <v>145</v>
      </c>
      <c r="E73" s="82" t="s">
        <v>168</v>
      </c>
      <c r="F73" s="83">
        <v>37004</v>
      </c>
      <c r="G73" s="88" t="s">
        <v>69</v>
      </c>
      <c r="H73" s="85">
        <v>83</v>
      </c>
      <c r="I73" s="86">
        <f t="shared" si="15"/>
        <v>27.666666666666668</v>
      </c>
      <c r="J73" s="1"/>
      <c r="K73" s="1"/>
      <c r="L73" s="1"/>
      <c r="M73" s="1"/>
      <c r="N73" s="2"/>
      <c r="O73" s="66">
        <f t="shared" si="8"/>
        <v>0</v>
      </c>
      <c r="P73" s="2"/>
      <c r="Q73" s="66">
        <f t="shared" si="9"/>
        <v>0</v>
      </c>
      <c r="R73" s="2"/>
      <c r="S73" s="66">
        <f t="shared" si="10"/>
        <v>0</v>
      </c>
      <c r="T73" s="61"/>
      <c r="U73" s="60">
        <f t="shared" si="11"/>
        <v>0</v>
      </c>
      <c r="V73" s="61"/>
      <c r="W73" s="60">
        <f t="shared" si="12"/>
        <v>0</v>
      </c>
      <c r="X73" s="51">
        <f t="shared" si="13"/>
        <v>0</v>
      </c>
      <c r="Y73" s="51">
        <f t="shared" si="14"/>
        <v>0</v>
      </c>
    </row>
    <row r="74" spans="1:25" s="13" customFormat="1" ht="30" customHeight="1" x14ac:dyDescent="0.35">
      <c r="A74" s="4">
        <v>69</v>
      </c>
      <c r="B74" s="87">
        <v>7179</v>
      </c>
      <c r="C74" s="91" t="s">
        <v>150</v>
      </c>
      <c r="D74" s="101" t="s">
        <v>145</v>
      </c>
      <c r="E74" s="82" t="s">
        <v>169</v>
      </c>
      <c r="F74" s="83" t="s">
        <v>160</v>
      </c>
      <c r="G74" s="88" t="s">
        <v>3</v>
      </c>
      <c r="H74" s="85">
        <v>11</v>
      </c>
      <c r="I74" s="86">
        <f t="shared" si="15"/>
        <v>3.6666666666666665</v>
      </c>
      <c r="J74" s="1"/>
      <c r="K74" s="1"/>
      <c r="L74" s="1"/>
      <c r="M74" s="1"/>
      <c r="N74" s="2"/>
      <c r="O74" s="66">
        <f t="shared" si="8"/>
        <v>0</v>
      </c>
      <c r="P74" s="2"/>
      <c r="Q74" s="66">
        <f t="shared" si="9"/>
        <v>0</v>
      </c>
      <c r="R74" s="2"/>
      <c r="S74" s="66">
        <f t="shared" si="10"/>
        <v>0</v>
      </c>
      <c r="T74" s="61"/>
      <c r="U74" s="60">
        <f t="shared" si="11"/>
        <v>0</v>
      </c>
      <c r="V74" s="61"/>
      <c r="W74" s="60">
        <f t="shared" si="12"/>
        <v>0</v>
      </c>
      <c r="X74" s="51">
        <f t="shared" si="13"/>
        <v>0</v>
      </c>
      <c r="Y74" s="51">
        <f t="shared" si="14"/>
        <v>0</v>
      </c>
    </row>
    <row r="75" spans="1:25" s="13" customFormat="1" ht="30" customHeight="1" x14ac:dyDescent="0.35">
      <c r="A75" s="4">
        <v>70</v>
      </c>
      <c r="B75" s="105">
        <v>7458</v>
      </c>
      <c r="C75" s="106" t="s">
        <v>151</v>
      </c>
      <c r="D75" s="101" t="s">
        <v>145</v>
      </c>
      <c r="E75" s="107" t="s">
        <v>170</v>
      </c>
      <c r="F75" s="108" t="s">
        <v>161</v>
      </c>
      <c r="G75" s="88" t="s">
        <v>3</v>
      </c>
      <c r="H75" s="89">
        <v>36</v>
      </c>
      <c r="I75" s="86">
        <f t="shared" si="15"/>
        <v>12</v>
      </c>
      <c r="J75" s="1"/>
      <c r="K75" s="1"/>
      <c r="L75" s="1"/>
      <c r="M75" s="1"/>
      <c r="N75" s="2"/>
      <c r="O75" s="66">
        <f t="shared" si="8"/>
        <v>0</v>
      </c>
      <c r="P75" s="2"/>
      <c r="Q75" s="66">
        <f t="shared" si="9"/>
        <v>0</v>
      </c>
      <c r="R75" s="2"/>
      <c r="S75" s="66">
        <f t="shared" si="10"/>
        <v>0</v>
      </c>
      <c r="T75" s="61"/>
      <c r="U75" s="60">
        <f t="shared" si="11"/>
        <v>0</v>
      </c>
      <c r="V75" s="61"/>
      <c r="W75" s="60">
        <f t="shared" si="12"/>
        <v>0</v>
      </c>
      <c r="X75" s="51">
        <f t="shared" si="13"/>
        <v>0</v>
      </c>
      <c r="Y75" s="51">
        <f t="shared" si="14"/>
        <v>0</v>
      </c>
    </row>
    <row r="76" spans="1:25" s="13" customFormat="1" ht="30" customHeight="1" x14ac:dyDescent="0.35">
      <c r="A76" s="4">
        <v>71</v>
      </c>
      <c r="B76" s="87">
        <v>7519</v>
      </c>
      <c r="C76" s="91" t="s">
        <v>152</v>
      </c>
      <c r="D76" s="101" t="s">
        <v>145</v>
      </c>
      <c r="E76" s="82" t="s">
        <v>30</v>
      </c>
      <c r="F76" s="83">
        <v>8458</v>
      </c>
      <c r="G76" s="109" t="s">
        <v>67</v>
      </c>
      <c r="H76" s="85">
        <v>2</v>
      </c>
      <c r="I76" s="86">
        <f t="shared" si="15"/>
        <v>0.66666666666666663</v>
      </c>
      <c r="J76" s="1"/>
      <c r="K76" s="1"/>
      <c r="L76" s="1"/>
      <c r="M76" s="1"/>
      <c r="N76" s="2"/>
      <c r="O76" s="66">
        <f t="shared" si="8"/>
        <v>0</v>
      </c>
      <c r="P76" s="2"/>
      <c r="Q76" s="66">
        <f t="shared" si="9"/>
        <v>0</v>
      </c>
      <c r="R76" s="2"/>
      <c r="S76" s="66">
        <f t="shared" si="10"/>
        <v>0</v>
      </c>
      <c r="T76" s="61"/>
      <c r="U76" s="60">
        <f t="shared" si="11"/>
        <v>0</v>
      </c>
      <c r="V76" s="61"/>
      <c r="W76" s="60">
        <f t="shared" si="12"/>
        <v>0</v>
      </c>
      <c r="X76" s="51">
        <f t="shared" si="13"/>
        <v>0</v>
      </c>
      <c r="Y76" s="51">
        <f t="shared" si="14"/>
        <v>0</v>
      </c>
    </row>
    <row r="77" spans="1:25" s="13" customFormat="1" ht="30" customHeight="1" x14ac:dyDescent="0.35">
      <c r="A77" s="4">
        <v>72</v>
      </c>
      <c r="B77" s="87">
        <v>101374</v>
      </c>
      <c r="C77" s="91" t="s">
        <v>153</v>
      </c>
      <c r="D77" s="101" t="s">
        <v>145</v>
      </c>
      <c r="E77" s="82" t="s">
        <v>30</v>
      </c>
      <c r="F77" s="83" t="s">
        <v>162</v>
      </c>
      <c r="G77" s="88" t="s">
        <v>3</v>
      </c>
      <c r="H77" s="89">
        <v>38</v>
      </c>
      <c r="I77" s="86">
        <f t="shared" si="15"/>
        <v>12.666666666666666</v>
      </c>
      <c r="J77" s="1"/>
      <c r="K77" s="1"/>
      <c r="L77" s="1"/>
      <c r="M77" s="1"/>
      <c r="N77" s="2"/>
      <c r="O77" s="66">
        <f t="shared" si="8"/>
        <v>0</v>
      </c>
      <c r="P77" s="2"/>
      <c r="Q77" s="66">
        <f t="shared" si="9"/>
        <v>0</v>
      </c>
      <c r="R77" s="2"/>
      <c r="S77" s="66">
        <f t="shared" si="10"/>
        <v>0</v>
      </c>
      <c r="T77" s="61"/>
      <c r="U77" s="60">
        <f t="shared" si="11"/>
        <v>0</v>
      </c>
      <c r="V77" s="61"/>
      <c r="W77" s="60">
        <f t="shared" si="12"/>
        <v>0</v>
      </c>
      <c r="X77" s="51">
        <f t="shared" si="13"/>
        <v>0</v>
      </c>
      <c r="Y77" s="51">
        <f t="shared" si="14"/>
        <v>0</v>
      </c>
    </row>
    <row r="78" spans="1:25" s="13" customFormat="1" ht="30" customHeight="1" x14ac:dyDescent="0.35">
      <c r="A78" s="4">
        <v>73</v>
      </c>
      <c r="B78" s="87">
        <v>108029</v>
      </c>
      <c r="C78" s="91" t="s">
        <v>154</v>
      </c>
      <c r="D78" s="101" t="s">
        <v>145</v>
      </c>
      <c r="E78" s="82" t="s">
        <v>171</v>
      </c>
      <c r="F78" s="83" t="s">
        <v>163</v>
      </c>
      <c r="G78" s="88" t="s">
        <v>69</v>
      </c>
      <c r="H78" s="89">
        <v>92</v>
      </c>
      <c r="I78" s="86">
        <f t="shared" si="15"/>
        <v>30.666666666666668</v>
      </c>
      <c r="J78" s="1"/>
      <c r="K78" s="1"/>
      <c r="L78" s="1"/>
      <c r="M78" s="1"/>
      <c r="N78" s="2"/>
      <c r="O78" s="66">
        <f t="shared" si="8"/>
        <v>0</v>
      </c>
      <c r="P78" s="2"/>
      <c r="Q78" s="66">
        <f t="shared" si="9"/>
        <v>0</v>
      </c>
      <c r="R78" s="2"/>
      <c r="S78" s="66">
        <f t="shared" si="10"/>
        <v>0</v>
      </c>
      <c r="T78" s="61"/>
      <c r="U78" s="60">
        <f t="shared" si="11"/>
        <v>0</v>
      </c>
      <c r="V78" s="61"/>
      <c r="W78" s="60">
        <f t="shared" si="12"/>
        <v>0</v>
      </c>
      <c r="X78" s="51">
        <f t="shared" si="13"/>
        <v>0</v>
      </c>
      <c r="Y78" s="51">
        <f t="shared" si="14"/>
        <v>0</v>
      </c>
    </row>
    <row r="79" spans="1:25" s="13" customFormat="1" ht="30" customHeight="1" x14ac:dyDescent="0.35">
      <c r="A79" s="4">
        <v>74</v>
      </c>
      <c r="B79" s="87">
        <v>400296</v>
      </c>
      <c r="C79" s="91" t="s">
        <v>155</v>
      </c>
      <c r="D79" s="101" t="s">
        <v>145</v>
      </c>
      <c r="E79" s="82" t="s">
        <v>172</v>
      </c>
      <c r="F79" s="83">
        <v>64035</v>
      </c>
      <c r="G79" s="88" t="s">
        <v>3</v>
      </c>
      <c r="H79" s="89">
        <v>87</v>
      </c>
      <c r="I79" s="86">
        <f t="shared" si="15"/>
        <v>29</v>
      </c>
      <c r="J79" s="1"/>
      <c r="K79" s="1"/>
      <c r="L79" s="1"/>
      <c r="M79" s="1"/>
      <c r="N79" s="2"/>
      <c r="O79" s="66">
        <f t="shared" si="8"/>
        <v>0</v>
      </c>
      <c r="P79" s="2"/>
      <c r="Q79" s="66">
        <f t="shared" si="9"/>
        <v>0</v>
      </c>
      <c r="R79" s="2"/>
      <c r="S79" s="66">
        <f t="shared" si="10"/>
        <v>0</v>
      </c>
      <c r="T79" s="61"/>
      <c r="U79" s="60">
        <f t="shared" si="11"/>
        <v>0</v>
      </c>
      <c r="V79" s="61"/>
      <c r="W79" s="60">
        <f t="shared" si="12"/>
        <v>0</v>
      </c>
      <c r="X79" s="51">
        <f t="shared" si="13"/>
        <v>0</v>
      </c>
      <c r="Y79" s="51">
        <f t="shared" si="14"/>
        <v>0</v>
      </c>
    </row>
    <row r="80" spans="1:25" s="13" customFormat="1" ht="30" customHeight="1" x14ac:dyDescent="0.35">
      <c r="A80" s="4">
        <v>75</v>
      </c>
      <c r="B80" s="87">
        <v>401170</v>
      </c>
      <c r="C80" s="91" t="s">
        <v>156</v>
      </c>
      <c r="D80" s="101" t="s">
        <v>145</v>
      </c>
      <c r="E80" s="82" t="s">
        <v>87</v>
      </c>
      <c r="F80" s="83" t="s">
        <v>164</v>
      </c>
      <c r="G80" s="88" t="s">
        <v>3</v>
      </c>
      <c r="H80" s="85">
        <v>8</v>
      </c>
      <c r="I80" s="86">
        <f t="shared" si="15"/>
        <v>2.6666666666666665</v>
      </c>
      <c r="J80" s="1"/>
      <c r="K80" s="1"/>
      <c r="L80" s="1"/>
      <c r="M80" s="1"/>
      <c r="N80" s="2"/>
      <c r="O80" s="66">
        <f t="shared" si="8"/>
        <v>0</v>
      </c>
      <c r="P80" s="2"/>
      <c r="Q80" s="66">
        <f t="shared" si="9"/>
        <v>0</v>
      </c>
      <c r="R80" s="2"/>
      <c r="S80" s="66">
        <f t="shared" si="10"/>
        <v>0</v>
      </c>
      <c r="T80" s="61"/>
      <c r="U80" s="60">
        <f t="shared" si="11"/>
        <v>0</v>
      </c>
      <c r="V80" s="61"/>
      <c r="W80" s="60">
        <f t="shared" si="12"/>
        <v>0</v>
      </c>
      <c r="X80" s="51">
        <f t="shared" si="13"/>
        <v>0</v>
      </c>
      <c r="Y80" s="51">
        <f t="shared" si="14"/>
        <v>0</v>
      </c>
    </row>
    <row r="81" spans="1:25" s="13" customFormat="1" ht="30" customHeight="1" x14ac:dyDescent="0.35">
      <c r="A81" s="4">
        <v>76</v>
      </c>
      <c r="B81" s="87">
        <v>401171</v>
      </c>
      <c r="C81" s="91" t="s">
        <v>157</v>
      </c>
      <c r="D81" s="101" t="s">
        <v>145</v>
      </c>
      <c r="E81" s="82" t="s">
        <v>87</v>
      </c>
      <c r="F81" s="83" t="s">
        <v>165</v>
      </c>
      <c r="G81" s="88" t="s">
        <v>108</v>
      </c>
      <c r="H81" s="89">
        <v>48</v>
      </c>
      <c r="I81" s="86">
        <f t="shared" si="15"/>
        <v>16</v>
      </c>
      <c r="J81" s="1"/>
      <c r="K81" s="1"/>
      <c r="L81" s="1"/>
      <c r="M81" s="1"/>
      <c r="N81" s="2"/>
      <c r="O81" s="66">
        <f t="shared" si="8"/>
        <v>0</v>
      </c>
      <c r="P81" s="2"/>
      <c r="Q81" s="66">
        <f t="shared" si="9"/>
        <v>0</v>
      </c>
      <c r="R81" s="2"/>
      <c r="S81" s="66">
        <f t="shared" si="10"/>
        <v>0</v>
      </c>
      <c r="T81" s="61"/>
      <c r="U81" s="60">
        <f t="shared" si="11"/>
        <v>0</v>
      </c>
      <c r="V81" s="61"/>
      <c r="W81" s="60">
        <f t="shared" si="12"/>
        <v>0</v>
      </c>
      <c r="X81" s="51">
        <f t="shared" si="13"/>
        <v>0</v>
      </c>
      <c r="Y81" s="51">
        <f t="shared" si="14"/>
        <v>0</v>
      </c>
    </row>
    <row r="82" spans="1:25" s="13" customFormat="1" ht="30" customHeight="1" x14ac:dyDescent="0.35">
      <c r="A82" s="4">
        <v>77</v>
      </c>
      <c r="B82" s="87">
        <v>401172</v>
      </c>
      <c r="C82" s="91" t="s">
        <v>158</v>
      </c>
      <c r="D82" s="101" t="s">
        <v>145</v>
      </c>
      <c r="E82" s="82" t="s">
        <v>87</v>
      </c>
      <c r="F82" s="83" t="s">
        <v>166</v>
      </c>
      <c r="G82" s="88" t="s">
        <v>108</v>
      </c>
      <c r="H82" s="89">
        <v>15</v>
      </c>
      <c r="I82" s="86">
        <f t="shared" si="15"/>
        <v>5</v>
      </c>
      <c r="J82" s="1"/>
      <c r="K82" s="1"/>
      <c r="L82" s="1"/>
      <c r="M82" s="1"/>
      <c r="N82" s="2"/>
      <c r="O82" s="66">
        <f t="shared" si="8"/>
        <v>0</v>
      </c>
      <c r="P82" s="2"/>
      <c r="Q82" s="66">
        <f t="shared" si="9"/>
        <v>0</v>
      </c>
      <c r="R82" s="2"/>
      <c r="S82" s="66">
        <f t="shared" si="10"/>
        <v>0</v>
      </c>
      <c r="T82" s="61"/>
      <c r="U82" s="60">
        <f t="shared" si="11"/>
        <v>0</v>
      </c>
      <c r="V82" s="61"/>
      <c r="W82" s="60">
        <f t="shared" si="12"/>
        <v>0</v>
      </c>
      <c r="X82" s="51">
        <f t="shared" si="13"/>
        <v>0</v>
      </c>
      <c r="Y82" s="51">
        <f t="shared" si="14"/>
        <v>0</v>
      </c>
    </row>
    <row r="83" spans="1:25" s="13" customFormat="1" ht="30" customHeight="1" x14ac:dyDescent="0.35">
      <c r="A83" s="67"/>
      <c r="B83" s="92"/>
      <c r="C83" s="93"/>
      <c r="D83" s="103"/>
      <c r="E83" s="94"/>
      <c r="F83" s="95"/>
      <c r="G83" s="96"/>
      <c r="H83" s="97"/>
      <c r="I83" s="98"/>
      <c r="J83" s="69"/>
      <c r="K83" s="69"/>
      <c r="L83" s="69"/>
      <c r="M83" s="69"/>
      <c r="N83" s="70"/>
      <c r="O83" s="71"/>
      <c r="P83" s="70"/>
      <c r="Q83" s="71"/>
      <c r="R83" s="70"/>
      <c r="S83" s="71"/>
      <c r="T83" s="70"/>
      <c r="U83" s="71"/>
      <c r="V83" s="70"/>
      <c r="W83" s="71"/>
      <c r="X83" s="72"/>
      <c r="Y83" s="72"/>
    </row>
    <row r="84" spans="1:25" s="13" customFormat="1" ht="30" customHeight="1" x14ac:dyDescent="0.35">
      <c r="A84" s="4">
        <v>78</v>
      </c>
      <c r="B84" s="87">
        <v>7478</v>
      </c>
      <c r="C84" s="91" t="s">
        <v>174</v>
      </c>
      <c r="D84" s="101" t="s">
        <v>173</v>
      </c>
      <c r="E84" s="82" t="s">
        <v>87</v>
      </c>
      <c r="F84" s="83" t="s">
        <v>186</v>
      </c>
      <c r="G84" s="88" t="s">
        <v>108</v>
      </c>
      <c r="H84" s="85">
        <v>50</v>
      </c>
      <c r="I84" s="86">
        <f t="shared" si="15"/>
        <v>16.666666666666668</v>
      </c>
      <c r="J84" s="1"/>
      <c r="K84" s="1"/>
      <c r="L84" s="1"/>
      <c r="M84" s="1"/>
      <c r="N84" s="2"/>
      <c r="O84" s="66">
        <f t="shared" si="8"/>
        <v>0</v>
      </c>
      <c r="P84" s="2"/>
      <c r="Q84" s="66">
        <f t="shared" si="9"/>
        <v>0</v>
      </c>
      <c r="R84" s="2"/>
      <c r="S84" s="66">
        <f t="shared" si="10"/>
        <v>0</v>
      </c>
      <c r="T84" s="61"/>
      <c r="U84" s="60">
        <f t="shared" si="11"/>
        <v>0</v>
      </c>
      <c r="V84" s="61"/>
      <c r="W84" s="60">
        <f t="shared" si="12"/>
        <v>0</v>
      </c>
      <c r="X84" s="51">
        <f t="shared" si="13"/>
        <v>0</v>
      </c>
      <c r="Y84" s="51">
        <f t="shared" si="14"/>
        <v>0</v>
      </c>
    </row>
    <row r="85" spans="1:25" s="13" customFormat="1" ht="30" customHeight="1" x14ac:dyDescent="0.35">
      <c r="A85" s="4">
        <v>79</v>
      </c>
      <c r="B85" s="87">
        <v>68094</v>
      </c>
      <c r="C85" s="91" t="s">
        <v>175</v>
      </c>
      <c r="D85" s="101" t="s">
        <v>173</v>
      </c>
      <c r="E85" s="82" t="s">
        <v>87</v>
      </c>
      <c r="F85" s="83" t="s">
        <v>187</v>
      </c>
      <c r="G85" s="88" t="s">
        <v>17</v>
      </c>
      <c r="H85" s="85">
        <v>8</v>
      </c>
      <c r="I85" s="86">
        <f t="shared" si="15"/>
        <v>2.6666666666666665</v>
      </c>
      <c r="J85" s="1"/>
      <c r="K85" s="1"/>
      <c r="L85" s="1"/>
      <c r="M85" s="1"/>
      <c r="N85" s="2"/>
      <c r="O85" s="66">
        <f t="shared" si="8"/>
        <v>0</v>
      </c>
      <c r="P85" s="2"/>
      <c r="Q85" s="66">
        <f t="shared" si="9"/>
        <v>0</v>
      </c>
      <c r="R85" s="2"/>
      <c r="S85" s="66">
        <f t="shared" si="10"/>
        <v>0</v>
      </c>
      <c r="T85" s="61"/>
      <c r="U85" s="60">
        <f t="shared" si="11"/>
        <v>0</v>
      </c>
      <c r="V85" s="61"/>
      <c r="W85" s="60">
        <f t="shared" si="12"/>
        <v>0</v>
      </c>
      <c r="X85" s="51">
        <f t="shared" si="13"/>
        <v>0</v>
      </c>
      <c r="Y85" s="51">
        <f t="shared" si="14"/>
        <v>0</v>
      </c>
    </row>
    <row r="86" spans="1:25" s="13" customFormat="1" ht="30" customHeight="1" x14ac:dyDescent="0.35">
      <c r="A86" s="4">
        <v>80</v>
      </c>
      <c r="B86" s="87">
        <v>68096</v>
      </c>
      <c r="C86" s="91" t="s">
        <v>176</v>
      </c>
      <c r="D86" s="101" t="s">
        <v>173</v>
      </c>
      <c r="E86" s="82" t="s">
        <v>87</v>
      </c>
      <c r="F86" s="83" t="s">
        <v>188</v>
      </c>
      <c r="G86" s="88" t="s">
        <v>109</v>
      </c>
      <c r="H86" s="85">
        <v>22</v>
      </c>
      <c r="I86" s="86">
        <f t="shared" si="15"/>
        <v>7.333333333333333</v>
      </c>
      <c r="J86" s="1"/>
      <c r="K86" s="1"/>
      <c r="L86" s="1"/>
      <c r="M86" s="1"/>
      <c r="N86" s="2"/>
      <c r="O86" s="66">
        <f t="shared" si="8"/>
        <v>0</v>
      </c>
      <c r="P86" s="2"/>
      <c r="Q86" s="66">
        <f t="shared" si="9"/>
        <v>0</v>
      </c>
      <c r="R86" s="2"/>
      <c r="S86" s="66">
        <f t="shared" si="10"/>
        <v>0</v>
      </c>
      <c r="T86" s="61"/>
      <c r="U86" s="60">
        <f t="shared" si="11"/>
        <v>0</v>
      </c>
      <c r="V86" s="61"/>
      <c r="W86" s="60">
        <f t="shared" si="12"/>
        <v>0</v>
      </c>
      <c r="X86" s="51">
        <f t="shared" si="13"/>
        <v>0</v>
      </c>
      <c r="Y86" s="51">
        <f t="shared" si="14"/>
        <v>0</v>
      </c>
    </row>
    <row r="87" spans="1:25" s="13" customFormat="1" ht="30" customHeight="1" x14ac:dyDescent="0.35">
      <c r="A87" s="4">
        <v>81</v>
      </c>
      <c r="B87" s="87">
        <v>68097</v>
      </c>
      <c r="C87" s="91" t="s">
        <v>177</v>
      </c>
      <c r="D87" s="101" t="s">
        <v>173</v>
      </c>
      <c r="E87" s="82" t="s">
        <v>87</v>
      </c>
      <c r="F87" s="83" t="s">
        <v>189</v>
      </c>
      <c r="G87" s="88" t="s">
        <v>109</v>
      </c>
      <c r="H87" s="85">
        <v>139.85</v>
      </c>
      <c r="I87" s="86">
        <f t="shared" si="15"/>
        <v>46.616666666666667</v>
      </c>
      <c r="J87" s="1"/>
      <c r="K87" s="1"/>
      <c r="L87" s="1"/>
      <c r="M87" s="1"/>
      <c r="N87" s="2"/>
      <c r="O87" s="66">
        <f t="shared" si="8"/>
        <v>0</v>
      </c>
      <c r="P87" s="2"/>
      <c r="Q87" s="66">
        <f t="shared" si="9"/>
        <v>0</v>
      </c>
      <c r="R87" s="2"/>
      <c r="S87" s="66">
        <f t="shared" si="10"/>
        <v>0</v>
      </c>
      <c r="T87" s="61"/>
      <c r="U87" s="60">
        <f t="shared" si="11"/>
        <v>0</v>
      </c>
      <c r="V87" s="61"/>
      <c r="W87" s="60">
        <f t="shared" si="12"/>
        <v>0</v>
      </c>
      <c r="X87" s="51">
        <f t="shared" si="13"/>
        <v>0</v>
      </c>
      <c r="Y87" s="51">
        <f t="shared" si="14"/>
        <v>0</v>
      </c>
    </row>
    <row r="88" spans="1:25" s="13" customFormat="1" ht="30" customHeight="1" x14ac:dyDescent="0.35">
      <c r="A88" s="4">
        <v>82</v>
      </c>
      <c r="B88" s="87">
        <v>103049</v>
      </c>
      <c r="C88" s="91" t="s">
        <v>178</v>
      </c>
      <c r="D88" s="101" t="s">
        <v>173</v>
      </c>
      <c r="E88" s="82" t="s">
        <v>196</v>
      </c>
      <c r="F88" s="83">
        <v>42124</v>
      </c>
      <c r="G88" s="88" t="s">
        <v>16</v>
      </c>
      <c r="H88" s="89">
        <v>152</v>
      </c>
      <c r="I88" s="86">
        <f t="shared" si="15"/>
        <v>50.666666666666664</v>
      </c>
      <c r="J88" s="1"/>
      <c r="K88" s="1"/>
      <c r="L88" s="1"/>
      <c r="M88" s="1"/>
      <c r="N88" s="2"/>
      <c r="O88" s="66">
        <f t="shared" si="8"/>
        <v>0</v>
      </c>
      <c r="P88" s="2"/>
      <c r="Q88" s="66">
        <f t="shared" si="9"/>
        <v>0</v>
      </c>
      <c r="R88" s="2"/>
      <c r="S88" s="66">
        <f t="shared" si="10"/>
        <v>0</v>
      </c>
      <c r="T88" s="61"/>
      <c r="U88" s="60">
        <f t="shared" si="11"/>
        <v>0</v>
      </c>
      <c r="V88" s="61"/>
      <c r="W88" s="60">
        <f t="shared" si="12"/>
        <v>0</v>
      </c>
      <c r="X88" s="51">
        <f t="shared" si="13"/>
        <v>0</v>
      </c>
      <c r="Y88" s="51">
        <f t="shared" si="14"/>
        <v>0</v>
      </c>
    </row>
    <row r="89" spans="1:25" s="13" customFormat="1" ht="30" customHeight="1" x14ac:dyDescent="0.35">
      <c r="A89" s="4">
        <v>83</v>
      </c>
      <c r="B89" s="105">
        <v>105330</v>
      </c>
      <c r="C89" s="110" t="s">
        <v>179</v>
      </c>
      <c r="D89" s="101" t="s">
        <v>173</v>
      </c>
      <c r="E89" s="107" t="s">
        <v>197</v>
      </c>
      <c r="F89" s="108">
        <v>112</v>
      </c>
      <c r="G89" s="88" t="s">
        <v>108</v>
      </c>
      <c r="H89" s="85">
        <v>49</v>
      </c>
      <c r="I89" s="86">
        <f t="shared" si="15"/>
        <v>16.333333333333332</v>
      </c>
      <c r="J89" s="1"/>
      <c r="K89" s="1"/>
      <c r="L89" s="1"/>
      <c r="M89" s="1"/>
      <c r="N89" s="2"/>
      <c r="O89" s="66">
        <f t="shared" si="8"/>
        <v>0</v>
      </c>
      <c r="P89" s="2"/>
      <c r="Q89" s="66">
        <f t="shared" si="9"/>
        <v>0</v>
      </c>
      <c r="R89" s="2"/>
      <c r="S89" s="66">
        <f t="shared" si="10"/>
        <v>0</v>
      </c>
      <c r="T89" s="61"/>
      <c r="U89" s="60">
        <f t="shared" si="11"/>
        <v>0</v>
      </c>
      <c r="V89" s="61"/>
      <c r="W89" s="60">
        <f t="shared" si="12"/>
        <v>0</v>
      </c>
      <c r="X89" s="51">
        <f t="shared" si="13"/>
        <v>0</v>
      </c>
      <c r="Y89" s="51">
        <f t="shared" si="14"/>
        <v>0</v>
      </c>
    </row>
    <row r="90" spans="1:25" s="13" customFormat="1" ht="30" customHeight="1" x14ac:dyDescent="0.35">
      <c r="A90" s="4">
        <v>84</v>
      </c>
      <c r="B90" s="87">
        <v>115693</v>
      </c>
      <c r="C90" s="91" t="s">
        <v>180</v>
      </c>
      <c r="D90" s="101" t="s">
        <v>173</v>
      </c>
      <c r="E90" s="82" t="s">
        <v>87</v>
      </c>
      <c r="F90" s="83" t="s">
        <v>190</v>
      </c>
      <c r="G90" s="88" t="s">
        <v>108</v>
      </c>
      <c r="H90" s="89">
        <v>44</v>
      </c>
      <c r="I90" s="86">
        <f t="shared" si="15"/>
        <v>14.666666666666666</v>
      </c>
      <c r="J90" s="1"/>
      <c r="K90" s="1"/>
      <c r="L90" s="1"/>
      <c r="M90" s="1"/>
      <c r="N90" s="2"/>
      <c r="O90" s="66">
        <f t="shared" si="8"/>
        <v>0</v>
      </c>
      <c r="P90" s="2"/>
      <c r="Q90" s="66">
        <f t="shared" si="9"/>
        <v>0</v>
      </c>
      <c r="R90" s="2"/>
      <c r="S90" s="66">
        <f t="shared" si="10"/>
        <v>0</v>
      </c>
      <c r="T90" s="61"/>
      <c r="U90" s="60">
        <f t="shared" si="11"/>
        <v>0</v>
      </c>
      <c r="V90" s="61"/>
      <c r="W90" s="60">
        <f t="shared" si="12"/>
        <v>0</v>
      </c>
      <c r="X90" s="51">
        <f t="shared" si="13"/>
        <v>0</v>
      </c>
      <c r="Y90" s="51">
        <f t="shared" si="14"/>
        <v>0</v>
      </c>
    </row>
    <row r="91" spans="1:25" s="13" customFormat="1" ht="30" customHeight="1" x14ac:dyDescent="0.35">
      <c r="A91" s="4">
        <v>85</v>
      </c>
      <c r="B91" s="87">
        <v>115695</v>
      </c>
      <c r="C91" s="91" t="s">
        <v>181</v>
      </c>
      <c r="D91" s="101" t="s">
        <v>173</v>
      </c>
      <c r="E91" s="82" t="s">
        <v>87</v>
      </c>
      <c r="F91" s="83" t="s">
        <v>191</v>
      </c>
      <c r="G91" s="88" t="s">
        <v>109</v>
      </c>
      <c r="H91" s="89">
        <v>89</v>
      </c>
      <c r="I91" s="86">
        <f t="shared" si="15"/>
        <v>29.666666666666668</v>
      </c>
      <c r="J91" s="1"/>
      <c r="K91" s="1"/>
      <c r="L91" s="1"/>
      <c r="M91" s="1"/>
      <c r="N91" s="2"/>
      <c r="O91" s="66">
        <f t="shared" si="8"/>
        <v>0</v>
      </c>
      <c r="P91" s="2"/>
      <c r="Q91" s="66">
        <f t="shared" si="9"/>
        <v>0</v>
      </c>
      <c r="R91" s="2"/>
      <c r="S91" s="66">
        <f t="shared" si="10"/>
        <v>0</v>
      </c>
      <c r="T91" s="61"/>
      <c r="U91" s="60">
        <f t="shared" si="11"/>
        <v>0</v>
      </c>
      <c r="V91" s="61"/>
      <c r="W91" s="60">
        <f t="shared" si="12"/>
        <v>0</v>
      </c>
      <c r="X91" s="51">
        <f t="shared" si="13"/>
        <v>0</v>
      </c>
      <c r="Y91" s="51">
        <f t="shared" si="14"/>
        <v>0</v>
      </c>
    </row>
    <row r="92" spans="1:25" s="13" customFormat="1" ht="30" customHeight="1" x14ac:dyDescent="0.35">
      <c r="A92" s="4">
        <v>86</v>
      </c>
      <c r="B92" s="87">
        <v>115696</v>
      </c>
      <c r="C92" s="91" t="s">
        <v>182</v>
      </c>
      <c r="D92" s="101" t="s">
        <v>173</v>
      </c>
      <c r="E92" s="82" t="s">
        <v>87</v>
      </c>
      <c r="F92" s="83" t="s">
        <v>192</v>
      </c>
      <c r="G92" s="88" t="s">
        <v>109</v>
      </c>
      <c r="H92" s="89">
        <v>26</v>
      </c>
      <c r="I92" s="86">
        <f t="shared" si="15"/>
        <v>8.6666666666666661</v>
      </c>
      <c r="J92" s="1"/>
      <c r="K92" s="1"/>
      <c r="L92" s="1"/>
      <c r="M92" s="1"/>
      <c r="N92" s="2"/>
      <c r="O92" s="66">
        <f t="shared" si="8"/>
        <v>0</v>
      </c>
      <c r="P92" s="2"/>
      <c r="Q92" s="66">
        <f t="shared" si="9"/>
        <v>0</v>
      </c>
      <c r="R92" s="2"/>
      <c r="S92" s="66">
        <f t="shared" si="10"/>
        <v>0</v>
      </c>
      <c r="T92" s="61"/>
      <c r="U92" s="60">
        <f t="shared" si="11"/>
        <v>0</v>
      </c>
      <c r="V92" s="61"/>
      <c r="W92" s="60">
        <f t="shared" si="12"/>
        <v>0</v>
      </c>
      <c r="X92" s="51">
        <f t="shared" si="13"/>
        <v>0</v>
      </c>
      <c r="Y92" s="51">
        <f t="shared" si="14"/>
        <v>0</v>
      </c>
    </row>
    <row r="93" spans="1:25" s="13" customFormat="1" ht="30" customHeight="1" x14ac:dyDescent="0.35">
      <c r="A93" s="4">
        <v>87</v>
      </c>
      <c r="B93" s="87">
        <v>400462</v>
      </c>
      <c r="C93" s="91" t="s">
        <v>183</v>
      </c>
      <c r="D93" s="101" t="s">
        <v>173</v>
      </c>
      <c r="E93" s="82" t="s">
        <v>87</v>
      </c>
      <c r="F93" s="83" t="s">
        <v>193</v>
      </c>
      <c r="G93" s="88" t="s">
        <v>108</v>
      </c>
      <c r="H93" s="89">
        <v>37</v>
      </c>
      <c r="I93" s="86">
        <f t="shared" si="15"/>
        <v>12.333333333333334</v>
      </c>
      <c r="J93" s="1"/>
      <c r="K93" s="1"/>
      <c r="L93" s="1"/>
      <c r="M93" s="1"/>
      <c r="N93" s="2"/>
      <c r="O93" s="66">
        <f t="shared" si="8"/>
        <v>0</v>
      </c>
      <c r="P93" s="2"/>
      <c r="Q93" s="66">
        <f t="shared" si="9"/>
        <v>0</v>
      </c>
      <c r="R93" s="2"/>
      <c r="S93" s="66">
        <f t="shared" si="10"/>
        <v>0</v>
      </c>
      <c r="T93" s="61"/>
      <c r="U93" s="60">
        <f t="shared" si="11"/>
        <v>0</v>
      </c>
      <c r="V93" s="61"/>
      <c r="W93" s="60">
        <f t="shared" si="12"/>
        <v>0</v>
      </c>
      <c r="X93" s="51">
        <f t="shared" si="13"/>
        <v>0</v>
      </c>
      <c r="Y93" s="51">
        <f t="shared" si="14"/>
        <v>0</v>
      </c>
    </row>
    <row r="94" spans="1:25" s="13" customFormat="1" ht="30" customHeight="1" x14ac:dyDescent="0.35">
      <c r="A94" s="4">
        <v>88</v>
      </c>
      <c r="B94" s="87">
        <v>400463</v>
      </c>
      <c r="C94" s="91" t="s">
        <v>184</v>
      </c>
      <c r="D94" s="101" t="s">
        <v>173</v>
      </c>
      <c r="E94" s="82" t="s">
        <v>87</v>
      </c>
      <c r="F94" s="83" t="s">
        <v>194</v>
      </c>
      <c r="G94" s="88" t="s">
        <v>109</v>
      </c>
      <c r="H94" s="89">
        <v>36</v>
      </c>
      <c r="I94" s="86">
        <f t="shared" si="15"/>
        <v>12</v>
      </c>
      <c r="J94" s="1"/>
      <c r="K94" s="1"/>
      <c r="L94" s="1"/>
      <c r="M94" s="1"/>
      <c r="N94" s="2"/>
      <c r="O94" s="66">
        <f t="shared" si="8"/>
        <v>0</v>
      </c>
      <c r="P94" s="2"/>
      <c r="Q94" s="66">
        <f t="shared" si="9"/>
        <v>0</v>
      </c>
      <c r="R94" s="2"/>
      <c r="S94" s="66">
        <f t="shared" si="10"/>
        <v>0</v>
      </c>
      <c r="T94" s="61"/>
      <c r="U94" s="60">
        <f t="shared" si="11"/>
        <v>0</v>
      </c>
      <c r="V94" s="61"/>
      <c r="W94" s="60">
        <f t="shared" si="12"/>
        <v>0</v>
      </c>
      <c r="X94" s="51">
        <f t="shared" si="13"/>
        <v>0</v>
      </c>
      <c r="Y94" s="51">
        <f t="shared" si="14"/>
        <v>0</v>
      </c>
    </row>
    <row r="95" spans="1:25" s="13" customFormat="1" ht="30" customHeight="1" x14ac:dyDescent="0.35">
      <c r="A95" s="4">
        <v>89</v>
      </c>
      <c r="B95" s="87">
        <v>400465</v>
      </c>
      <c r="C95" s="91" t="s">
        <v>185</v>
      </c>
      <c r="D95" s="101" t="s">
        <v>173</v>
      </c>
      <c r="E95" s="82" t="s">
        <v>87</v>
      </c>
      <c r="F95" s="83" t="s">
        <v>195</v>
      </c>
      <c r="G95" s="88" t="s">
        <v>109</v>
      </c>
      <c r="H95" s="85">
        <v>6</v>
      </c>
      <c r="I95" s="86">
        <f t="shared" si="15"/>
        <v>2</v>
      </c>
      <c r="J95" s="1"/>
      <c r="K95" s="1"/>
      <c r="L95" s="1"/>
      <c r="M95" s="1"/>
      <c r="N95" s="2"/>
      <c r="O95" s="66">
        <f t="shared" si="8"/>
        <v>0</v>
      </c>
      <c r="P95" s="2"/>
      <c r="Q95" s="66">
        <f t="shared" si="9"/>
        <v>0</v>
      </c>
      <c r="R95" s="2"/>
      <c r="S95" s="66">
        <f t="shared" si="10"/>
        <v>0</v>
      </c>
      <c r="T95" s="61"/>
      <c r="U95" s="60">
        <f t="shared" si="11"/>
        <v>0</v>
      </c>
      <c r="V95" s="61"/>
      <c r="W95" s="60">
        <f t="shared" si="12"/>
        <v>0</v>
      </c>
      <c r="X95" s="51">
        <f t="shared" si="13"/>
        <v>0</v>
      </c>
      <c r="Y95" s="51">
        <f t="shared" si="14"/>
        <v>0</v>
      </c>
    </row>
    <row r="96" spans="1:25" s="13" customFormat="1" ht="30" customHeight="1" x14ac:dyDescent="0.35">
      <c r="A96" s="67"/>
      <c r="B96" s="92"/>
      <c r="C96" s="93"/>
      <c r="D96" s="103"/>
      <c r="E96" s="94"/>
      <c r="F96" s="95"/>
      <c r="G96" s="96"/>
      <c r="H96" s="104"/>
      <c r="I96" s="98"/>
      <c r="J96" s="69"/>
      <c r="K96" s="69"/>
      <c r="L96" s="69"/>
      <c r="M96" s="69"/>
      <c r="N96" s="70"/>
      <c r="O96" s="71"/>
      <c r="P96" s="70"/>
      <c r="Q96" s="71"/>
      <c r="R96" s="70"/>
      <c r="S96" s="71"/>
      <c r="T96" s="70"/>
      <c r="U96" s="71"/>
      <c r="V96" s="70"/>
      <c r="W96" s="71"/>
      <c r="X96" s="72"/>
      <c r="Y96" s="72"/>
    </row>
    <row r="97" spans="1:25" s="13" customFormat="1" ht="30" customHeight="1" x14ac:dyDescent="0.35">
      <c r="A97" s="4">
        <v>90</v>
      </c>
      <c r="B97" s="87">
        <v>7173</v>
      </c>
      <c r="C97" s="91" t="s">
        <v>199</v>
      </c>
      <c r="D97" s="101" t="s">
        <v>198</v>
      </c>
      <c r="E97" s="82" t="s">
        <v>30</v>
      </c>
      <c r="F97" s="83">
        <v>306408</v>
      </c>
      <c r="G97" s="88" t="s">
        <v>68</v>
      </c>
      <c r="H97" s="85">
        <v>48</v>
      </c>
      <c r="I97" s="86">
        <f t="shared" si="15"/>
        <v>16</v>
      </c>
      <c r="J97" s="1"/>
      <c r="K97" s="1"/>
      <c r="L97" s="1"/>
      <c r="M97" s="1"/>
      <c r="N97" s="2"/>
      <c r="O97" s="66">
        <f t="shared" si="8"/>
        <v>0</v>
      </c>
      <c r="P97" s="2"/>
      <c r="Q97" s="66">
        <f t="shared" si="9"/>
        <v>0</v>
      </c>
      <c r="R97" s="2"/>
      <c r="S97" s="66">
        <f t="shared" si="10"/>
        <v>0</v>
      </c>
      <c r="T97" s="61"/>
      <c r="U97" s="60">
        <f t="shared" si="11"/>
        <v>0</v>
      </c>
      <c r="V97" s="61"/>
      <c r="W97" s="60">
        <f t="shared" si="12"/>
        <v>0</v>
      </c>
      <c r="X97" s="51">
        <f t="shared" si="13"/>
        <v>0</v>
      </c>
      <c r="Y97" s="51">
        <f t="shared" si="14"/>
        <v>0</v>
      </c>
    </row>
    <row r="98" spans="1:25" s="13" customFormat="1" ht="30" customHeight="1" x14ac:dyDescent="0.35">
      <c r="A98" s="4">
        <v>91</v>
      </c>
      <c r="B98" s="87">
        <v>7183</v>
      </c>
      <c r="C98" s="91" t="s">
        <v>200</v>
      </c>
      <c r="D98" s="101" t="s">
        <v>198</v>
      </c>
      <c r="E98" s="82" t="s">
        <v>30</v>
      </c>
      <c r="F98" s="83">
        <v>306409</v>
      </c>
      <c r="G98" s="88" t="s">
        <v>68</v>
      </c>
      <c r="H98" s="89">
        <v>44</v>
      </c>
      <c r="I98" s="86">
        <f t="shared" si="15"/>
        <v>14.666666666666666</v>
      </c>
      <c r="J98" s="1"/>
      <c r="K98" s="1"/>
      <c r="L98" s="1"/>
      <c r="M98" s="1"/>
      <c r="N98" s="2"/>
      <c r="O98" s="66">
        <f t="shared" si="8"/>
        <v>0</v>
      </c>
      <c r="P98" s="2"/>
      <c r="Q98" s="66">
        <f t="shared" si="9"/>
        <v>0</v>
      </c>
      <c r="R98" s="2"/>
      <c r="S98" s="66">
        <f t="shared" si="10"/>
        <v>0</v>
      </c>
      <c r="T98" s="61"/>
      <c r="U98" s="60">
        <f t="shared" si="11"/>
        <v>0</v>
      </c>
      <c r="V98" s="61"/>
      <c r="W98" s="60">
        <f t="shared" si="12"/>
        <v>0</v>
      </c>
      <c r="X98" s="51">
        <f t="shared" si="13"/>
        <v>0</v>
      </c>
      <c r="Y98" s="51">
        <f t="shared" si="14"/>
        <v>0</v>
      </c>
    </row>
    <row r="99" spans="1:25" s="13" customFormat="1" ht="30" customHeight="1" x14ac:dyDescent="0.35">
      <c r="A99" s="4">
        <v>92</v>
      </c>
      <c r="B99" s="87">
        <v>66004</v>
      </c>
      <c r="C99" s="91" t="s">
        <v>201</v>
      </c>
      <c r="D99" s="101" t="s">
        <v>198</v>
      </c>
      <c r="E99" s="82" t="s">
        <v>30</v>
      </c>
      <c r="F99" s="83">
        <v>26340</v>
      </c>
      <c r="G99" s="88" t="s">
        <v>68</v>
      </c>
      <c r="H99" s="85">
        <v>2676</v>
      </c>
      <c r="I99" s="86">
        <f t="shared" si="15"/>
        <v>892</v>
      </c>
      <c r="J99" s="1"/>
      <c r="K99" s="1"/>
      <c r="L99" s="1"/>
      <c r="M99" s="1"/>
      <c r="N99" s="2"/>
      <c r="O99" s="66">
        <f t="shared" si="8"/>
        <v>0</v>
      </c>
      <c r="P99" s="2"/>
      <c r="Q99" s="66">
        <f t="shared" si="9"/>
        <v>0</v>
      </c>
      <c r="R99" s="2"/>
      <c r="S99" s="66">
        <f t="shared" si="10"/>
        <v>0</v>
      </c>
      <c r="T99" s="61"/>
      <c r="U99" s="60">
        <f t="shared" si="11"/>
        <v>0</v>
      </c>
      <c r="V99" s="61"/>
      <c r="W99" s="60">
        <f t="shared" si="12"/>
        <v>0</v>
      </c>
      <c r="X99" s="51">
        <f t="shared" si="13"/>
        <v>0</v>
      </c>
      <c r="Y99" s="51">
        <f t="shared" si="14"/>
        <v>0</v>
      </c>
    </row>
    <row r="100" spans="1:25" s="13" customFormat="1" ht="30" customHeight="1" x14ac:dyDescent="0.35">
      <c r="A100" s="4">
        <v>93</v>
      </c>
      <c r="B100" s="87">
        <v>66011</v>
      </c>
      <c r="C100" s="91" t="s">
        <v>202</v>
      </c>
      <c r="D100" s="101" t="s">
        <v>198</v>
      </c>
      <c r="E100" s="82" t="s">
        <v>30</v>
      </c>
      <c r="F100" s="83">
        <v>32591</v>
      </c>
      <c r="G100" s="88" t="s">
        <v>68</v>
      </c>
      <c r="H100" s="85">
        <v>180</v>
      </c>
      <c r="I100" s="86">
        <f t="shared" si="15"/>
        <v>60</v>
      </c>
      <c r="J100" s="1"/>
      <c r="K100" s="1"/>
      <c r="L100" s="1"/>
      <c r="M100" s="1"/>
      <c r="N100" s="2"/>
      <c r="O100" s="66">
        <f t="shared" si="8"/>
        <v>0</v>
      </c>
      <c r="P100" s="2"/>
      <c r="Q100" s="66">
        <f t="shared" si="9"/>
        <v>0</v>
      </c>
      <c r="R100" s="2"/>
      <c r="S100" s="66">
        <f t="shared" si="10"/>
        <v>0</v>
      </c>
      <c r="T100" s="61"/>
      <c r="U100" s="60">
        <f t="shared" si="11"/>
        <v>0</v>
      </c>
      <c r="V100" s="61"/>
      <c r="W100" s="60">
        <f t="shared" si="12"/>
        <v>0</v>
      </c>
      <c r="X100" s="51">
        <f t="shared" si="13"/>
        <v>0</v>
      </c>
      <c r="Y100" s="51">
        <f t="shared" si="14"/>
        <v>0</v>
      </c>
    </row>
    <row r="101" spans="1:25" s="13" customFormat="1" ht="30" customHeight="1" x14ac:dyDescent="0.35">
      <c r="A101" s="4">
        <v>94</v>
      </c>
      <c r="B101" s="87">
        <v>66013</v>
      </c>
      <c r="C101" s="91" t="s">
        <v>203</v>
      </c>
      <c r="D101" s="101" t="s">
        <v>198</v>
      </c>
      <c r="E101" s="82" t="s">
        <v>30</v>
      </c>
      <c r="F101" s="83">
        <v>6405</v>
      </c>
      <c r="G101" s="88" t="s">
        <v>68</v>
      </c>
      <c r="H101" s="85">
        <v>180</v>
      </c>
      <c r="I101" s="86">
        <f t="shared" si="15"/>
        <v>60</v>
      </c>
      <c r="J101" s="1"/>
      <c r="K101" s="1"/>
      <c r="L101" s="1"/>
      <c r="M101" s="1"/>
      <c r="N101" s="2"/>
      <c r="O101" s="66">
        <f t="shared" si="8"/>
        <v>0</v>
      </c>
      <c r="P101" s="2"/>
      <c r="Q101" s="66">
        <f t="shared" si="9"/>
        <v>0</v>
      </c>
      <c r="R101" s="2"/>
      <c r="S101" s="66">
        <f t="shared" si="10"/>
        <v>0</v>
      </c>
      <c r="T101" s="61"/>
      <c r="U101" s="60">
        <f t="shared" si="11"/>
        <v>0</v>
      </c>
      <c r="V101" s="61"/>
      <c r="W101" s="60">
        <f t="shared" si="12"/>
        <v>0</v>
      </c>
      <c r="X101" s="51">
        <f t="shared" si="13"/>
        <v>0</v>
      </c>
      <c r="Y101" s="51">
        <f t="shared" si="14"/>
        <v>0</v>
      </c>
    </row>
    <row r="102" spans="1:25" s="13" customFormat="1" ht="30" customHeight="1" x14ac:dyDescent="0.35">
      <c r="A102" s="4">
        <v>95</v>
      </c>
      <c r="B102" s="87">
        <v>80010</v>
      </c>
      <c r="C102" s="91" t="s">
        <v>204</v>
      </c>
      <c r="D102" s="101" t="s">
        <v>198</v>
      </c>
      <c r="E102" s="82" t="s">
        <v>30</v>
      </c>
      <c r="F102" s="83">
        <v>49656</v>
      </c>
      <c r="G102" s="88" t="s">
        <v>3</v>
      </c>
      <c r="H102" s="85">
        <v>300</v>
      </c>
      <c r="I102" s="86">
        <f t="shared" si="15"/>
        <v>100</v>
      </c>
      <c r="J102" s="1"/>
      <c r="K102" s="1"/>
      <c r="L102" s="1"/>
      <c r="M102" s="1"/>
      <c r="N102" s="2"/>
      <c r="O102" s="66">
        <f t="shared" si="8"/>
        <v>0</v>
      </c>
      <c r="P102" s="2"/>
      <c r="Q102" s="66">
        <f t="shared" si="9"/>
        <v>0</v>
      </c>
      <c r="R102" s="2"/>
      <c r="S102" s="66">
        <f t="shared" si="10"/>
        <v>0</v>
      </c>
      <c r="T102" s="61"/>
      <c r="U102" s="60">
        <f t="shared" si="11"/>
        <v>0</v>
      </c>
      <c r="V102" s="61"/>
      <c r="W102" s="60">
        <f t="shared" si="12"/>
        <v>0</v>
      </c>
      <c r="X102" s="51">
        <f t="shared" si="13"/>
        <v>0</v>
      </c>
      <c r="Y102" s="51">
        <f t="shared" si="14"/>
        <v>0</v>
      </c>
    </row>
    <row r="103" spans="1:25" s="13" customFormat="1" ht="30" customHeight="1" x14ac:dyDescent="0.35">
      <c r="A103" s="4">
        <v>96</v>
      </c>
      <c r="B103" s="87">
        <v>80015</v>
      </c>
      <c r="C103" s="91" t="s">
        <v>205</v>
      </c>
      <c r="D103" s="101" t="s">
        <v>198</v>
      </c>
      <c r="E103" s="82" t="s">
        <v>30</v>
      </c>
      <c r="F103" s="83">
        <v>6975</v>
      </c>
      <c r="G103" s="88" t="s">
        <v>68</v>
      </c>
      <c r="H103" s="85">
        <v>668</v>
      </c>
      <c r="I103" s="86">
        <f t="shared" si="15"/>
        <v>222.66666666666666</v>
      </c>
      <c r="J103" s="1"/>
      <c r="K103" s="1"/>
      <c r="L103" s="1"/>
      <c r="M103" s="1"/>
      <c r="N103" s="2"/>
      <c r="O103" s="66">
        <f t="shared" si="8"/>
        <v>0</v>
      </c>
      <c r="P103" s="2"/>
      <c r="Q103" s="66">
        <f t="shared" si="9"/>
        <v>0</v>
      </c>
      <c r="R103" s="2"/>
      <c r="S103" s="66">
        <f t="shared" si="10"/>
        <v>0</v>
      </c>
      <c r="T103" s="61"/>
      <c r="U103" s="60">
        <f t="shared" si="11"/>
        <v>0</v>
      </c>
      <c r="V103" s="61"/>
      <c r="W103" s="60">
        <f t="shared" si="12"/>
        <v>0</v>
      </c>
      <c r="X103" s="51">
        <f t="shared" si="13"/>
        <v>0</v>
      </c>
      <c r="Y103" s="51">
        <f t="shared" si="14"/>
        <v>0</v>
      </c>
    </row>
    <row r="104" spans="1:25" s="13" customFormat="1" ht="30" customHeight="1" x14ac:dyDescent="0.35">
      <c r="A104" s="4">
        <v>97</v>
      </c>
      <c r="B104" s="80">
        <v>101378</v>
      </c>
      <c r="C104" s="81" t="s">
        <v>206</v>
      </c>
      <c r="D104" s="101" t="s">
        <v>198</v>
      </c>
      <c r="E104" s="82" t="s">
        <v>30</v>
      </c>
      <c r="F104" s="83">
        <v>26336</v>
      </c>
      <c r="G104" s="84" t="s">
        <v>68</v>
      </c>
      <c r="H104" s="89">
        <v>2460</v>
      </c>
      <c r="I104" s="86">
        <f t="shared" si="15"/>
        <v>820</v>
      </c>
      <c r="J104" s="1"/>
      <c r="K104" s="1"/>
      <c r="L104" s="1"/>
      <c r="M104" s="1"/>
      <c r="N104" s="2"/>
      <c r="O104" s="66">
        <f t="shared" si="8"/>
        <v>0</v>
      </c>
      <c r="P104" s="2"/>
      <c r="Q104" s="66">
        <f t="shared" si="9"/>
        <v>0</v>
      </c>
      <c r="R104" s="2"/>
      <c r="S104" s="66">
        <f t="shared" si="10"/>
        <v>0</v>
      </c>
      <c r="T104" s="61"/>
      <c r="U104" s="60">
        <f t="shared" si="11"/>
        <v>0</v>
      </c>
      <c r="V104" s="61"/>
      <c r="W104" s="60">
        <f t="shared" si="12"/>
        <v>0</v>
      </c>
      <c r="X104" s="51">
        <f t="shared" si="13"/>
        <v>0</v>
      </c>
      <c r="Y104" s="51">
        <f t="shared" si="14"/>
        <v>0</v>
      </c>
    </row>
    <row r="105" spans="1:25" s="13" customFormat="1" ht="30" customHeight="1" x14ac:dyDescent="0.35">
      <c r="A105" s="4">
        <v>98</v>
      </c>
      <c r="B105" s="87">
        <v>101384</v>
      </c>
      <c r="C105" s="91" t="s">
        <v>207</v>
      </c>
      <c r="D105" s="101" t="s">
        <v>198</v>
      </c>
      <c r="E105" s="82" t="s">
        <v>30</v>
      </c>
      <c r="F105" s="83">
        <v>6712</v>
      </c>
      <c r="G105" s="88" t="s">
        <v>68</v>
      </c>
      <c r="H105" s="85">
        <v>10</v>
      </c>
      <c r="I105" s="86">
        <f t="shared" si="15"/>
        <v>3.3333333333333335</v>
      </c>
      <c r="J105" s="1"/>
      <c r="K105" s="1"/>
      <c r="L105" s="1"/>
      <c r="M105" s="1"/>
      <c r="N105" s="2"/>
      <c r="O105" s="66">
        <f t="shared" si="8"/>
        <v>0</v>
      </c>
      <c r="P105" s="2"/>
      <c r="Q105" s="66">
        <f t="shared" si="9"/>
        <v>0</v>
      </c>
      <c r="R105" s="2"/>
      <c r="S105" s="66">
        <f t="shared" si="10"/>
        <v>0</v>
      </c>
      <c r="T105" s="61"/>
      <c r="U105" s="60">
        <f t="shared" si="11"/>
        <v>0</v>
      </c>
      <c r="V105" s="61"/>
      <c r="W105" s="60">
        <f t="shared" si="12"/>
        <v>0</v>
      </c>
      <c r="X105" s="51">
        <f t="shared" si="13"/>
        <v>0</v>
      </c>
      <c r="Y105" s="51">
        <f t="shared" si="14"/>
        <v>0</v>
      </c>
    </row>
    <row r="106" spans="1:25" s="13" customFormat="1" ht="30" customHeight="1" x14ac:dyDescent="0.35">
      <c r="A106" s="4">
        <v>99</v>
      </c>
      <c r="B106" s="87">
        <v>101385</v>
      </c>
      <c r="C106" s="91" t="s">
        <v>208</v>
      </c>
      <c r="D106" s="101" t="s">
        <v>198</v>
      </c>
      <c r="E106" s="82" t="s">
        <v>30</v>
      </c>
      <c r="F106" s="83">
        <v>6736</v>
      </c>
      <c r="G106" s="88" t="s">
        <v>68</v>
      </c>
      <c r="H106" s="89">
        <v>26</v>
      </c>
      <c r="I106" s="86">
        <f t="shared" si="15"/>
        <v>8.6666666666666661</v>
      </c>
      <c r="J106" s="1"/>
      <c r="K106" s="1"/>
      <c r="L106" s="1"/>
      <c r="M106" s="1"/>
      <c r="N106" s="2"/>
      <c r="O106" s="66">
        <f t="shared" si="8"/>
        <v>0</v>
      </c>
      <c r="P106" s="2"/>
      <c r="Q106" s="66">
        <f t="shared" si="9"/>
        <v>0</v>
      </c>
      <c r="R106" s="2"/>
      <c r="S106" s="66">
        <f t="shared" si="10"/>
        <v>0</v>
      </c>
      <c r="T106" s="61"/>
      <c r="U106" s="60">
        <f t="shared" si="11"/>
        <v>0</v>
      </c>
      <c r="V106" s="61"/>
      <c r="W106" s="60">
        <f t="shared" si="12"/>
        <v>0</v>
      </c>
      <c r="X106" s="51">
        <f t="shared" si="13"/>
        <v>0</v>
      </c>
      <c r="Y106" s="51">
        <f t="shared" si="14"/>
        <v>0</v>
      </c>
    </row>
    <row r="107" spans="1:25" s="13" customFormat="1" ht="30" customHeight="1" x14ac:dyDescent="0.35">
      <c r="A107" s="4">
        <v>100</v>
      </c>
      <c r="B107" s="87">
        <v>115867</v>
      </c>
      <c r="C107" s="91" t="s">
        <v>209</v>
      </c>
      <c r="D107" s="101" t="s">
        <v>198</v>
      </c>
      <c r="E107" s="82" t="s">
        <v>30</v>
      </c>
      <c r="F107" s="83" t="s">
        <v>210</v>
      </c>
      <c r="G107" s="88" t="s">
        <v>68</v>
      </c>
      <c r="H107" s="89">
        <v>145</v>
      </c>
      <c r="I107" s="86">
        <f t="shared" si="15"/>
        <v>48.333333333333336</v>
      </c>
      <c r="J107" s="1"/>
      <c r="K107" s="1"/>
      <c r="L107" s="1"/>
      <c r="M107" s="1"/>
      <c r="N107" s="2"/>
      <c r="O107" s="66">
        <f t="shared" si="8"/>
        <v>0</v>
      </c>
      <c r="P107" s="2"/>
      <c r="Q107" s="66">
        <f t="shared" si="9"/>
        <v>0</v>
      </c>
      <c r="R107" s="2"/>
      <c r="S107" s="66">
        <f t="shared" si="10"/>
        <v>0</v>
      </c>
      <c r="T107" s="61"/>
      <c r="U107" s="60">
        <f t="shared" si="11"/>
        <v>0</v>
      </c>
      <c r="V107" s="61"/>
      <c r="W107" s="60">
        <f t="shared" si="12"/>
        <v>0</v>
      </c>
      <c r="X107" s="51">
        <f t="shared" si="13"/>
        <v>0</v>
      </c>
      <c r="Y107" s="51">
        <f t="shared" si="14"/>
        <v>0</v>
      </c>
    </row>
    <row r="108" spans="1:25" s="13" customFormat="1" ht="30" customHeight="1" x14ac:dyDescent="0.35">
      <c r="A108" s="67"/>
      <c r="B108" s="92"/>
      <c r="C108" s="93"/>
      <c r="D108" s="103"/>
      <c r="E108" s="94"/>
      <c r="F108" s="95"/>
      <c r="G108" s="96"/>
      <c r="H108" s="97"/>
      <c r="I108" s="98"/>
      <c r="J108" s="69"/>
      <c r="K108" s="69"/>
      <c r="L108" s="69"/>
      <c r="M108" s="69"/>
      <c r="N108" s="70"/>
      <c r="O108" s="71"/>
      <c r="P108" s="70"/>
      <c r="Q108" s="71"/>
      <c r="R108" s="70"/>
      <c r="S108" s="71"/>
      <c r="T108" s="70"/>
      <c r="U108" s="71"/>
      <c r="V108" s="70"/>
      <c r="W108" s="71"/>
      <c r="X108" s="72"/>
      <c r="Y108" s="72"/>
    </row>
    <row r="109" spans="1:25" s="13" customFormat="1" ht="30" customHeight="1" x14ac:dyDescent="0.35">
      <c r="A109" s="4">
        <v>101</v>
      </c>
      <c r="B109" s="87">
        <v>95056</v>
      </c>
      <c r="C109" s="91" t="s">
        <v>211</v>
      </c>
      <c r="D109" s="101" t="s">
        <v>221</v>
      </c>
      <c r="E109" s="82" t="s">
        <v>226</v>
      </c>
      <c r="F109" s="83" t="s">
        <v>222</v>
      </c>
      <c r="G109" s="88" t="s">
        <v>227</v>
      </c>
      <c r="H109" s="89">
        <v>37</v>
      </c>
      <c r="I109" s="86">
        <f t="shared" si="15"/>
        <v>12.333333333333334</v>
      </c>
      <c r="J109" s="1"/>
      <c r="K109" s="1"/>
      <c r="L109" s="1"/>
      <c r="M109" s="1"/>
      <c r="N109" s="2"/>
      <c r="O109" s="66">
        <f t="shared" si="8"/>
        <v>0</v>
      </c>
      <c r="P109" s="2"/>
      <c r="Q109" s="66">
        <f t="shared" si="9"/>
        <v>0</v>
      </c>
      <c r="R109" s="2"/>
      <c r="S109" s="66">
        <f t="shared" si="10"/>
        <v>0</v>
      </c>
      <c r="T109" s="61"/>
      <c r="U109" s="60">
        <f t="shared" si="11"/>
        <v>0</v>
      </c>
      <c r="V109" s="61"/>
      <c r="W109" s="60">
        <f t="shared" si="12"/>
        <v>0</v>
      </c>
      <c r="X109" s="51">
        <f t="shared" si="13"/>
        <v>0</v>
      </c>
      <c r="Y109" s="51">
        <f t="shared" si="14"/>
        <v>0</v>
      </c>
    </row>
    <row r="110" spans="1:25" s="13" customFormat="1" ht="30" customHeight="1" x14ac:dyDescent="0.35">
      <c r="A110" s="4">
        <v>102</v>
      </c>
      <c r="B110" s="87">
        <v>95057</v>
      </c>
      <c r="C110" s="91" t="s">
        <v>212</v>
      </c>
      <c r="D110" s="101" t="s">
        <v>221</v>
      </c>
      <c r="E110" s="82" t="s">
        <v>226</v>
      </c>
      <c r="F110" s="83" t="s">
        <v>223</v>
      </c>
      <c r="G110" s="88" t="s">
        <v>227</v>
      </c>
      <c r="H110" s="89">
        <v>47</v>
      </c>
      <c r="I110" s="86">
        <f t="shared" si="15"/>
        <v>15.666666666666666</v>
      </c>
      <c r="J110" s="1"/>
      <c r="K110" s="1"/>
      <c r="L110" s="1"/>
      <c r="M110" s="1"/>
      <c r="N110" s="2"/>
      <c r="O110" s="66">
        <f t="shared" si="8"/>
        <v>0</v>
      </c>
      <c r="P110" s="2"/>
      <c r="Q110" s="66">
        <f t="shared" si="9"/>
        <v>0</v>
      </c>
      <c r="R110" s="2"/>
      <c r="S110" s="66">
        <f t="shared" si="10"/>
        <v>0</v>
      </c>
      <c r="T110" s="61"/>
      <c r="U110" s="60">
        <f t="shared" si="11"/>
        <v>0</v>
      </c>
      <c r="V110" s="61"/>
      <c r="W110" s="60">
        <f t="shared" si="12"/>
        <v>0</v>
      </c>
      <c r="X110" s="51">
        <f t="shared" si="13"/>
        <v>0</v>
      </c>
      <c r="Y110" s="51">
        <f t="shared" si="14"/>
        <v>0</v>
      </c>
    </row>
    <row r="111" spans="1:25" s="13" customFormat="1" ht="30" customHeight="1" x14ac:dyDescent="0.35">
      <c r="A111" s="4">
        <v>103</v>
      </c>
      <c r="B111" s="87">
        <v>101347</v>
      </c>
      <c r="C111" s="91" t="s">
        <v>213</v>
      </c>
      <c r="D111" s="101" t="s">
        <v>221</v>
      </c>
      <c r="E111" s="82" t="s">
        <v>30</v>
      </c>
      <c r="F111" s="83" t="s">
        <v>224</v>
      </c>
      <c r="G111" s="88" t="s">
        <v>3</v>
      </c>
      <c r="H111" s="89">
        <v>222</v>
      </c>
      <c r="I111" s="86">
        <f t="shared" si="15"/>
        <v>74</v>
      </c>
      <c r="J111" s="1"/>
      <c r="K111" s="1"/>
      <c r="L111" s="1"/>
      <c r="M111" s="1"/>
      <c r="N111" s="2"/>
      <c r="O111" s="66">
        <f t="shared" si="8"/>
        <v>0</v>
      </c>
      <c r="P111" s="2"/>
      <c r="Q111" s="66">
        <f t="shared" si="9"/>
        <v>0</v>
      </c>
      <c r="R111" s="2"/>
      <c r="S111" s="66">
        <f t="shared" si="10"/>
        <v>0</v>
      </c>
      <c r="T111" s="61"/>
      <c r="U111" s="60">
        <f t="shared" si="11"/>
        <v>0</v>
      </c>
      <c r="V111" s="61"/>
      <c r="W111" s="60">
        <f t="shared" si="12"/>
        <v>0</v>
      </c>
      <c r="X111" s="51">
        <f t="shared" si="13"/>
        <v>0</v>
      </c>
      <c r="Y111" s="51">
        <f t="shared" si="14"/>
        <v>0</v>
      </c>
    </row>
    <row r="112" spans="1:25" s="13" customFormat="1" ht="30" customHeight="1" x14ac:dyDescent="0.35">
      <c r="A112" s="4">
        <v>104</v>
      </c>
      <c r="B112" s="87">
        <v>101348</v>
      </c>
      <c r="C112" s="91" t="s">
        <v>214</v>
      </c>
      <c r="D112" s="101" t="s">
        <v>221</v>
      </c>
      <c r="E112" s="82" t="s">
        <v>30</v>
      </c>
      <c r="F112" s="83" t="s">
        <v>225</v>
      </c>
      <c r="G112" s="88" t="s">
        <v>3</v>
      </c>
      <c r="H112" s="89">
        <v>106</v>
      </c>
      <c r="I112" s="86">
        <f t="shared" si="15"/>
        <v>35.333333333333336</v>
      </c>
      <c r="J112" s="1"/>
      <c r="K112" s="1"/>
      <c r="L112" s="1"/>
      <c r="M112" s="1"/>
      <c r="N112" s="2"/>
      <c r="O112" s="66">
        <f t="shared" si="8"/>
        <v>0</v>
      </c>
      <c r="P112" s="2"/>
      <c r="Q112" s="66">
        <f t="shared" si="9"/>
        <v>0</v>
      </c>
      <c r="R112" s="2"/>
      <c r="S112" s="66">
        <f t="shared" si="10"/>
        <v>0</v>
      </c>
      <c r="T112" s="61"/>
      <c r="U112" s="60">
        <f t="shared" si="11"/>
        <v>0</v>
      </c>
      <c r="V112" s="61"/>
      <c r="W112" s="60">
        <f t="shared" si="12"/>
        <v>0</v>
      </c>
      <c r="X112" s="51">
        <f t="shared" si="13"/>
        <v>0</v>
      </c>
      <c r="Y112" s="51">
        <f t="shared" si="14"/>
        <v>0</v>
      </c>
    </row>
    <row r="113" spans="1:26" s="13" customFormat="1" ht="30" customHeight="1" x14ac:dyDescent="0.35">
      <c r="A113" s="4">
        <v>105</v>
      </c>
      <c r="B113" s="87">
        <v>103608</v>
      </c>
      <c r="C113" s="91" t="s">
        <v>215</v>
      </c>
      <c r="D113" s="101" t="s">
        <v>221</v>
      </c>
      <c r="E113" s="82" t="s">
        <v>30</v>
      </c>
      <c r="F113" s="83">
        <v>8511</v>
      </c>
      <c r="G113" s="88" t="s">
        <v>3</v>
      </c>
      <c r="H113" s="89">
        <v>4880</v>
      </c>
      <c r="I113" s="86">
        <f t="shared" si="15"/>
        <v>1626.6666666666667</v>
      </c>
      <c r="J113" s="1"/>
      <c r="K113" s="1"/>
      <c r="L113" s="1"/>
      <c r="M113" s="1"/>
      <c r="N113" s="2"/>
      <c r="O113" s="66">
        <f t="shared" si="8"/>
        <v>0</v>
      </c>
      <c r="P113" s="2"/>
      <c r="Q113" s="66">
        <f t="shared" si="9"/>
        <v>0</v>
      </c>
      <c r="R113" s="2"/>
      <c r="S113" s="66">
        <f t="shared" si="10"/>
        <v>0</v>
      </c>
      <c r="T113" s="61"/>
      <c r="U113" s="60">
        <f t="shared" si="11"/>
        <v>0</v>
      </c>
      <c r="V113" s="61"/>
      <c r="W113" s="60">
        <f t="shared" si="12"/>
        <v>0</v>
      </c>
      <c r="X113" s="51">
        <f t="shared" si="13"/>
        <v>0</v>
      </c>
      <c r="Y113" s="51">
        <f t="shared" si="14"/>
        <v>0</v>
      </c>
    </row>
    <row r="114" spans="1:26" s="13" customFormat="1" ht="30" customHeight="1" x14ac:dyDescent="0.35">
      <c r="A114" s="4">
        <v>106</v>
      </c>
      <c r="B114" s="87">
        <v>104530</v>
      </c>
      <c r="C114" s="91" t="s">
        <v>216</v>
      </c>
      <c r="D114" s="101" t="s">
        <v>221</v>
      </c>
      <c r="E114" s="82" t="s">
        <v>30</v>
      </c>
      <c r="F114" s="83">
        <v>7184</v>
      </c>
      <c r="G114" s="88" t="s">
        <v>227</v>
      </c>
      <c r="H114" s="89">
        <v>5</v>
      </c>
      <c r="I114" s="86">
        <f t="shared" si="15"/>
        <v>1.6666666666666667</v>
      </c>
      <c r="J114" s="1"/>
      <c r="K114" s="1"/>
      <c r="L114" s="1"/>
      <c r="M114" s="1"/>
      <c r="N114" s="2"/>
      <c r="O114" s="66">
        <f t="shared" si="8"/>
        <v>0</v>
      </c>
      <c r="P114" s="2"/>
      <c r="Q114" s="66">
        <f t="shared" si="9"/>
        <v>0</v>
      </c>
      <c r="R114" s="2"/>
      <c r="S114" s="66">
        <f t="shared" si="10"/>
        <v>0</v>
      </c>
      <c r="T114" s="61"/>
      <c r="U114" s="60">
        <f t="shared" si="11"/>
        <v>0</v>
      </c>
      <c r="V114" s="61"/>
      <c r="W114" s="60">
        <f t="shared" si="12"/>
        <v>0</v>
      </c>
      <c r="X114" s="51">
        <f t="shared" si="13"/>
        <v>0</v>
      </c>
      <c r="Y114" s="51">
        <f t="shared" si="14"/>
        <v>0</v>
      </c>
    </row>
    <row r="115" spans="1:26" s="13" customFormat="1" ht="30" customHeight="1" x14ac:dyDescent="0.35">
      <c r="A115" s="4">
        <v>107</v>
      </c>
      <c r="B115" s="87">
        <v>104531</v>
      </c>
      <c r="C115" s="91" t="s">
        <v>217</v>
      </c>
      <c r="D115" s="101" t="s">
        <v>221</v>
      </c>
      <c r="E115" s="82" t="s">
        <v>30</v>
      </c>
      <c r="F115" s="83">
        <v>37077</v>
      </c>
      <c r="G115" s="88" t="s">
        <v>3</v>
      </c>
      <c r="H115" s="89">
        <v>20</v>
      </c>
      <c r="I115" s="86">
        <f t="shared" si="15"/>
        <v>6.666666666666667</v>
      </c>
      <c r="J115" s="1"/>
      <c r="K115" s="1"/>
      <c r="L115" s="1"/>
      <c r="M115" s="1"/>
      <c r="N115" s="2"/>
      <c r="O115" s="66">
        <f t="shared" si="8"/>
        <v>0</v>
      </c>
      <c r="P115" s="2"/>
      <c r="Q115" s="66">
        <f t="shared" si="9"/>
        <v>0</v>
      </c>
      <c r="R115" s="2"/>
      <c r="S115" s="66">
        <f t="shared" si="10"/>
        <v>0</v>
      </c>
      <c r="T115" s="61"/>
      <c r="U115" s="60">
        <f t="shared" si="11"/>
        <v>0</v>
      </c>
      <c r="V115" s="61"/>
      <c r="W115" s="60">
        <f t="shared" si="12"/>
        <v>0</v>
      </c>
      <c r="X115" s="51">
        <f t="shared" si="13"/>
        <v>0</v>
      </c>
      <c r="Y115" s="51">
        <f t="shared" si="14"/>
        <v>0</v>
      </c>
    </row>
    <row r="116" spans="1:26" s="13" customFormat="1" ht="30" customHeight="1" x14ac:dyDescent="0.35">
      <c r="A116" s="4">
        <v>108</v>
      </c>
      <c r="B116" s="87">
        <v>104532</v>
      </c>
      <c r="C116" s="91" t="s">
        <v>218</v>
      </c>
      <c r="D116" s="101" t="s">
        <v>221</v>
      </c>
      <c r="E116" s="82" t="s">
        <v>30</v>
      </c>
      <c r="F116" s="83">
        <v>37078</v>
      </c>
      <c r="G116" s="88" t="s">
        <v>3</v>
      </c>
      <c r="H116" s="89">
        <v>50</v>
      </c>
      <c r="I116" s="86">
        <f t="shared" si="15"/>
        <v>16.666666666666668</v>
      </c>
      <c r="J116" s="1"/>
      <c r="K116" s="1"/>
      <c r="L116" s="1"/>
      <c r="M116" s="1"/>
      <c r="N116" s="2"/>
      <c r="O116" s="66">
        <f t="shared" si="8"/>
        <v>0</v>
      </c>
      <c r="P116" s="2"/>
      <c r="Q116" s="66">
        <f t="shared" si="9"/>
        <v>0</v>
      </c>
      <c r="R116" s="2"/>
      <c r="S116" s="66">
        <f t="shared" si="10"/>
        <v>0</v>
      </c>
      <c r="T116" s="61"/>
      <c r="U116" s="60">
        <f t="shared" si="11"/>
        <v>0</v>
      </c>
      <c r="V116" s="61"/>
      <c r="W116" s="60">
        <f t="shared" si="12"/>
        <v>0</v>
      </c>
      <c r="X116" s="51">
        <f t="shared" si="13"/>
        <v>0</v>
      </c>
      <c r="Y116" s="51">
        <f t="shared" si="14"/>
        <v>0</v>
      </c>
    </row>
    <row r="117" spans="1:26" s="13" customFormat="1" ht="30" customHeight="1" x14ac:dyDescent="0.35">
      <c r="A117" s="4">
        <v>109</v>
      </c>
      <c r="B117" s="87">
        <v>104540</v>
      </c>
      <c r="C117" s="91" t="s">
        <v>219</v>
      </c>
      <c r="D117" s="101" t="s">
        <v>221</v>
      </c>
      <c r="E117" s="82" t="s">
        <v>30</v>
      </c>
      <c r="F117" s="83">
        <v>37079</v>
      </c>
      <c r="G117" s="88" t="s">
        <v>3</v>
      </c>
      <c r="H117" s="89">
        <v>28</v>
      </c>
      <c r="I117" s="86">
        <f t="shared" si="15"/>
        <v>9.3333333333333339</v>
      </c>
      <c r="J117" s="1"/>
      <c r="K117" s="1"/>
      <c r="L117" s="1"/>
      <c r="M117" s="1"/>
      <c r="N117" s="2"/>
      <c r="O117" s="66">
        <f t="shared" si="8"/>
        <v>0</v>
      </c>
      <c r="P117" s="2"/>
      <c r="Q117" s="66">
        <f t="shared" si="9"/>
        <v>0</v>
      </c>
      <c r="R117" s="2"/>
      <c r="S117" s="66">
        <f t="shared" si="10"/>
        <v>0</v>
      </c>
      <c r="T117" s="61"/>
      <c r="U117" s="60">
        <f t="shared" si="11"/>
        <v>0</v>
      </c>
      <c r="V117" s="61"/>
      <c r="W117" s="60">
        <f t="shared" si="12"/>
        <v>0</v>
      </c>
      <c r="X117" s="51">
        <f t="shared" si="13"/>
        <v>0</v>
      </c>
      <c r="Y117" s="51">
        <f t="shared" si="14"/>
        <v>0</v>
      </c>
    </row>
    <row r="118" spans="1:26" s="13" customFormat="1" ht="30" customHeight="1" x14ac:dyDescent="0.35">
      <c r="A118" s="4">
        <v>110</v>
      </c>
      <c r="B118" s="87">
        <v>104541</v>
      </c>
      <c r="C118" s="91" t="s">
        <v>220</v>
      </c>
      <c r="D118" s="101" t="s">
        <v>221</v>
      </c>
      <c r="E118" s="82" t="s">
        <v>30</v>
      </c>
      <c r="F118" s="83">
        <v>7195</v>
      </c>
      <c r="G118" s="88" t="s">
        <v>3</v>
      </c>
      <c r="H118" s="89">
        <v>45</v>
      </c>
      <c r="I118" s="86">
        <f t="shared" si="15"/>
        <v>15</v>
      </c>
      <c r="J118" s="1"/>
      <c r="K118" s="1"/>
      <c r="L118" s="1"/>
      <c r="M118" s="1"/>
      <c r="N118" s="2"/>
      <c r="O118" s="66">
        <f t="shared" si="8"/>
        <v>0</v>
      </c>
      <c r="P118" s="2"/>
      <c r="Q118" s="66">
        <f t="shared" si="9"/>
        <v>0</v>
      </c>
      <c r="R118" s="2"/>
      <c r="S118" s="66">
        <f t="shared" si="10"/>
        <v>0</v>
      </c>
      <c r="T118" s="61"/>
      <c r="U118" s="60">
        <f t="shared" si="11"/>
        <v>0</v>
      </c>
      <c r="V118" s="61"/>
      <c r="W118" s="60">
        <f t="shared" si="12"/>
        <v>0</v>
      </c>
      <c r="X118" s="51">
        <f t="shared" si="13"/>
        <v>0</v>
      </c>
      <c r="Y118" s="51">
        <f t="shared" si="14"/>
        <v>0</v>
      </c>
    </row>
    <row r="119" spans="1:26" s="13" customFormat="1" ht="30" customHeight="1" x14ac:dyDescent="0.35">
      <c r="A119" s="67"/>
      <c r="B119" s="92"/>
      <c r="C119" s="93"/>
      <c r="D119" s="103"/>
      <c r="E119" s="94"/>
      <c r="F119" s="95"/>
      <c r="G119" s="96"/>
      <c r="H119" s="97"/>
      <c r="I119" s="98"/>
      <c r="J119" s="69"/>
      <c r="K119" s="69"/>
      <c r="L119" s="69"/>
      <c r="M119" s="69"/>
      <c r="N119" s="70"/>
      <c r="O119" s="71"/>
      <c r="P119" s="70"/>
      <c r="Q119" s="71"/>
      <c r="R119" s="70"/>
      <c r="S119" s="71"/>
      <c r="T119" s="70"/>
      <c r="U119" s="71"/>
      <c r="V119" s="70"/>
      <c r="W119" s="71"/>
      <c r="X119" s="72"/>
      <c r="Y119" s="72"/>
    </row>
    <row r="120" spans="1:26" s="13" customFormat="1" ht="30" customHeight="1" x14ac:dyDescent="0.35">
      <c r="A120" s="4">
        <v>111</v>
      </c>
      <c r="B120" s="87">
        <v>7013</v>
      </c>
      <c r="C120" s="81" t="s">
        <v>228</v>
      </c>
      <c r="D120" s="100" t="s">
        <v>233</v>
      </c>
      <c r="E120" s="82"/>
      <c r="F120" s="82"/>
      <c r="G120" s="88" t="s">
        <v>67</v>
      </c>
      <c r="H120" s="85">
        <v>2</v>
      </c>
      <c r="I120" s="86">
        <f t="shared" si="15"/>
        <v>0.66666666666666663</v>
      </c>
      <c r="J120" s="1"/>
      <c r="K120" s="1"/>
      <c r="L120" s="1"/>
      <c r="M120" s="1"/>
      <c r="N120" s="2"/>
      <c r="O120" s="66">
        <f t="shared" si="8"/>
        <v>0</v>
      </c>
      <c r="P120" s="2"/>
      <c r="Q120" s="66">
        <f t="shared" si="9"/>
        <v>0</v>
      </c>
      <c r="R120" s="2"/>
      <c r="S120" s="66">
        <f t="shared" si="10"/>
        <v>0</v>
      </c>
      <c r="T120" s="61"/>
      <c r="U120" s="60">
        <f t="shared" si="11"/>
        <v>0</v>
      </c>
      <c r="V120" s="61"/>
      <c r="W120" s="60">
        <f t="shared" si="12"/>
        <v>0</v>
      </c>
      <c r="X120" s="51">
        <f t="shared" si="13"/>
        <v>0</v>
      </c>
      <c r="Y120" s="51">
        <f t="shared" si="14"/>
        <v>0</v>
      </c>
    </row>
    <row r="121" spans="1:26" s="13" customFormat="1" ht="30" customHeight="1" x14ac:dyDescent="0.35">
      <c r="A121" s="4">
        <v>112</v>
      </c>
      <c r="B121" s="87">
        <v>33332</v>
      </c>
      <c r="C121" s="91" t="s">
        <v>229</v>
      </c>
      <c r="D121" s="100" t="s">
        <v>233</v>
      </c>
      <c r="E121" s="82"/>
      <c r="F121" s="82"/>
      <c r="G121" s="88" t="s">
        <v>3</v>
      </c>
      <c r="H121" s="85">
        <v>83</v>
      </c>
      <c r="I121" s="86">
        <f t="shared" si="15"/>
        <v>27.666666666666668</v>
      </c>
      <c r="J121" s="1"/>
      <c r="K121" s="1"/>
      <c r="L121" s="1"/>
      <c r="M121" s="1"/>
      <c r="N121" s="2"/>
      <c r="O121" s="66">
        <f t="shared" si="8"/>
        <v>0</v>
      </c>
      <c r="P121" s="2"/>
      <c r="Q121" s="66">
        <f t="shared" si="9"/>
        <v>0</v>
      </c>
      <c r="R121" s="2"/>
      <c r="S121" s="66">
        <f t="shared" si="10"/>
        <v>0</v>
      </c>
      <c r="T121" s="61"/>
      <c r="U121" s="60">
        <f t="shared" si="11"/>
        <v>0</v>
      </c>
      <c r="V121" s="61"/>
      <c r="W121" s="60">
        <f t="shared" si="12"/>
        <v>0</v>
      </c>
      <c r="X121" s="51">
        <f t="shared" si="13"/>
        <v>0</v>
      </c>
      <c r="Y121" s="51">
        <f t="shared" si="14"/>
        <v>0</v>
      </c>
    </row>
    <row r="122" spans="1:26" s="13" customFormat="1" ht="30" customHeight="1" x14ac:dyDescent="0.35">
      <c r="A122" s="4">
        <v>113</v>
      </c>
      <c r="B122" s="87">
        <v>407245</v>
      </c>
      <c r="C122" s="91" t="s">
        <v>230</v>
      </c>
      <c r="D122" s="100" t="s">
        <v>233</v>
      </c>
      <c r="E122" s="82"/>
      <c r="F122" s="82"/>
      <c r="G122" s="88" t="s">
        <v>3</v>
      </c>
      <c r="H122" s="85">
        <v>36</v>
      </c>
      <c r="I122" s="86">
        <f t="shared" si="15"/>
        <v>12</v>
      </c>
      <c r="J122" s="1"/>
      <c r="K122" s="1"/>
      <c r="L122" s="1"/>
      <c r="M122" s="1"/>
      <c r="N122" s="2"/>
      <c r="O122" s="66">
        <f t="shared" si="8"/>
        <v>0</v>
      </c>
      <c r="P122" s="2"/>
      <c r="Q122" s="66">
        <f t="shared" si="9"/>
        <v>0</v>
      </c>
      <c r="R122" s="2"/>
      <c r="S122" s="66">
        <f t="shared" si="10"/>
        <v>0</v>
      </c>
      <c r="T122" s="61"/>
      <c r="U122" s="60">
        <f t="shared" si="11"/>
        <v>0</v>
      </c>
      <c r="V122" s="61"/>
      <c r="W122" s="60">
        <f t="shared" si="12"/>
        <v>0</v>
      </c>
      <c r="X122" s="51">
        <f t="shared" si="13"/>
        <v>0</v>
      </c>
      <c r="Y122" s="51">
        <f t="shared" si="14"/>
        <v>0</v>
      </c>
    </row>
    <row r="123" spans="1:26" s="13" customFormat="1" ht="30" customHeight="1" x14ac:dyDescent="0.35">
      <c r="A123" s="4">
        <v>114</v>
      </c>
      <c r="B123" s="87">
        <v>408233</v>
      </c>
      <c r="C123" s="91" t="s">
        <v>231</v>
      </c>
      <c r="D123" s="100" t="s">
        <v>233</v>
      </c>
      <c r="E123" s="82"/>
      <c r="F123" s="82"/>
      <c r="G123" s="88" t="s">
        <v>227</v>
      </c>
      <c r="H123" s="89">
        <v>7</v>
      </c>
      <c r="I123" s="86">
        <f t="shared" si="15"/>
        <v>2.3333333333333335</v>
      </c>
      <c r="J123" s="1"/>
      <c r="K123" s="1"/>
      <c r="L123" s="1"/>
      <c r="M123" s="1"/>
      <c r="N123" s="2"/>
      <c r="O123" s="66">
        <f t="shared" si="8"/>
        <v>0</v>
      </c>
      <c r="P123" s="2"/>
      <c r="Q123" s="66">
        <f t="shared" si="9"/>
        <v>0</v>
      </c>
      <c r="R123" s="2"/>
      <c r="S123" s="66">
        <f t="shared" si="10"/>
        <v>0</v>
      </c>
      <c r="T123" s="61"/>
      <c r="U123" s="60">
        <f t="shared" si="11"/>
        <v>0</v>
      </c>
      <c r="V123" s="61"/>
      <c r="W123" s="60">
        <f t="shared" si="12"/>
        <v>0</v>
      </c>
      <c r="X123" s="51">
        <f t="shared" si="13"/>
        <v>0</v>
      </c>
      <c r="Y123" s="51">
        <f t="shared" si="14"/>
        <v>0</v>
      </c>
    </row>
    <row r="124" spans="1:26" s="13" customFormat="1" ht="30" customHeight="1" x14ac:dyDescent="0.35">
      <c r="A124" s="4">
        <v>115</v>
      </c>
      <c r="B124" s="87">
        <v>1421</v>
      </c>
      <c r="C124" s="91" t="s">
        <v>232</v>
      </c>
      <c r="D124" s="100" t="s">
        <v>233</v>
      </c>
      <c r="E124" s="82"/>
      <c r="F124" s="82"/>
      <c r="G124" s="88" t="s">
        <v>67</v>
      </c>
      <c r="H124" s="89">
        <v>210</v>
      </c>
      <c r="I124" s="86">
        <f t="shared" si="15"/>
        <v>70</v>
      </c>
      <c r="J124" s="1"/>
      <c r="K124" s="1"/>
      <c r="L124" s="1"/>
      <c r="M124" s="1"/>
      <c r="N124" s="2"/>
      <c r="O124" s="66">
        <f t="shared" si="8"/>
        <v>0</v>
      </c>
      <c r="P124" s="2"/>
      <c r="Q124" s="66">
        <f t="shared" si="9"/>
        <v>0</v>
      </c>
      <c r="R124" s="2"/>
      <c r="S124" s="66">
        <f t="shared" si="10"/>
        <v>0</v>
      </c>
      <c r="T124" s="61"/>
      <c r="U124" s="60">
        <f t="shared" si="11"/>
        <v>0</v>
      </c>
      <c r="V124" s="61"/>
      <c r="W124" s="60">
        <f t="shared" si="12"/>
        <v>0</v>
      </c>
      <c r="X124" s="51">
        <f t="shared" si="13"/>
        <v>0</v>
      </c>
      <c r="Y124" s="51">
        <f t="shared" si="14"/>
        <v>0</v>
      </c>
    </row>
    <row r="125" spans="1:26" s="13" customFormat="1" ht="30" customHeight="1" x14ac:dyDescent="0.35">
      <c r="A125" s="4">
        <v>116</v>
      </c>
      <c r="B125" s="87">
        <v>80010</v>
      </c>
      <c r="C125" s="91" t="s">
        <v>204</v>
      </c>
      <c r="D125" s="100" t="s">
        <v>233</v>
      </c>
      <c r="E125" s="82"/>
      <c r="F125" s="82"/>
      <c r="G125" s="109" t="s">
        <v>3</v>
      </c>
      <c r="H125" s="89">
        <v>150</v>
      </c>
      <c r="I125" s="86">
        <f t="shared" si="15"/>
        <v>50</v>
      </c>
      <c r="J125" s="1"/>
      <c r="K125" s="1"/>
      <c r="L125" s="1"/>
      <c r="M125" s="1"/>
      <c r="N125" s="2"/>
      <c r="O125" s="66">
        <f t="shared" si="8"/>
        <v>0</v>
      </c>
      <c r="P125" s="2"/>
      <c r="Q125" s="66">
        <f t="shared" si="9"/>
        <v>0</v>
      </c>
      <c r="R125" s="2"/>
      <c r="S125" s="66">
        <f t="shared" si="10"/>
        <v>0</v>
      </c>
      <c r="T125" s="61"/>
      <c r="U125" s="60">
        <f t="shared" si="11"/>
        <v>0</v>
      </c>
      <c r="V125" s="61"/>
      <c r="W125" s="60">
        <f t="shared" si="12"/>
        <v>0</v>
      </c>
      <c r="X125" s="51">
        <f t="shared" si="13"/>
        <v>0</v>
      </c>
      <c r="Y125" s="51">
        <f t="shared" si="14"/>
        <v>0</v>
      </c>
    </row>
    <row r="126" spans="1:26" s="13" customFormat="1" ht="30" customHeight="1" thickBot="1" x14ac:dyDescent="0.4">
      <c r="A126" s="40">
        <v>117</v>
      </c>
      <c r="B126" s="111">
        <v>80015</v>
      </c>
      <c r="C126" s="112" t="s">
        <v>205</v>
      </c>
      <c r="D126" s="113" t="s">
        <v>233</v>
      </c>
      <c r="E126" s="114"/>
      <c r="F126" s="114"/>
      <c r="G126" s="115" t="s">
        <v>68</v>
      </c>
      <c r="H126" s="116">
        <v>963</v>
      </c>
      <c r="I126" s="117">
        <f t="shared" si="15"/>
        <v>321</v>
      </c>
      <c r="J126" s="41"/>
      <c r="K126" s="41"/>
      <c r="L126" s="41"/>
      <c r="M126" s="41"/>
      <c r="N126" s="42"/>
      <c r="O126" s="66">
        <f t="shared" si="8"/>
        <v>0</v>
      </c>
      <c r="P126" s="42"/>
      <c r="Q126" s="66">
        <f t="shared" si="9"/>
        <v>0</v>
      </c>
      <c r="R126" s="42"/>
      <c r="S126" s="66">
        <f t="shared" si="10"/>
        <v>0</v>
      </c>
      <c r="T126" s="62"/>
      <c r="U126" s="60">
        <f t="shared" si="11"/>
        <v>0</v>
      </c>
      <c r="V126" s="62"/>
      <c r="W126" s="60">
        <f t="shared" si="12"/>
        <v>0</v>
      </c>
      <c r="X126" s="51">
        <f t="shared" si="13"/>
        <v>0</v>
      </c>
      <c r="Y126" s="51">
        <f t="shared" si="14"/>
        <v>0</v>
      </c>
    </row>
    <row r="127" spans="1:26" s="16" customFormat="1" ht="30" customHeight="1" thickBot="1" x14ac:dyDescent="0.4">
      <c r="A127" s="145" t="s">
        <v>22</v>
      </c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7"/>
      <c r="O127" s="44">
        <f>SUM(O4:O126)</f>
        <v>0</v>
      </c>
      <c r="P127" s="45"/>
      <c r="Q127" s="44">
        <f>SUM(Q4:Q126)</f>
        <v>0</v>
      </c>
      <c r="R127" s="44"/>
      <c r="S127" s="44">
        <f>SUM(S4:S126)</f>
        <v>0</v>
      </c>
      <c r="T127" s="44"/>
      <c r="U127" s="44">
        <f>SUM(U4:U126)</f>
        <v>0</v>
      </c>
      <c r="V127" s="44"/>
      <c r="W127" s="44">
        <f>SUM(W4:W126)</f>
        <v>0</v>
      </c>
      <c r="X127" s="46">
        <f>SUM(X4:X126)</f>
        <v>0</v>
      </c>
      <c r="Y127" s="46">
        <f>SUM(Y4:Y126)</f>
        <v>0</v>
      </c>
      <c r="Z127" s="15"/>
    </row>
    <row r="128" spans="1:26" s="18" customFormat="1" ht="30" customHeight="1" x14ac:dyDescent="0.35">
      <c r="A128" s="148" t="s">
        <v>28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50"/>
      <c r="U128" s="150"/>
      <c r="V128" s="150"/>
      <c r="W128" s="151"/>
      <c r="X128" s="43"/>
      <c r="Y128" s="43"/>
      <c r="Z128" s="17"/>
    </row>
    <row r="129" spans="1:30" s="16" customFormat="1" ht="30" customHeight="1" x14ac:dyDescent="0.35">
      <c r="A129" s="152" t="s">
        <v>23</v>
      </c>
      <c r="B129" s="153"/>
      <c r="C129" s="153"/>
      <c r="D129" s="153"/>
      <c r="E129" s="153"/>
      <c r="F129" s="153"/>
      <c r="G129" s="153"/>
      <c r="H129" s="153"/>
      <c r="I129" s="153"/>
      <c r="J129" s="153"/>
      <c r="K129" s="153"/>
      <c r="L129" s="153"/>
      <c r="M129" s="153"/>
      <c r="N129" s="153"/>
      <c r="O129" s="153"/>
      <c r="P129" s="153"/>
      <c r="Q129" s="153"/>
      <c r="R129" s="153"/>
      <c r="S129" s="153"/>
      <c r="T129" s="154"/>
      <c r="U129" s="154"/>
      <c r="V129" s="154"/>
      <c r="W129" s="155"/>
      <c r="X129" s="24">
        <f>X127*X128</f>
        <v>0</v>
      </c>
      <c r="Y129" s="24">
        <f>Y127*Y128</f>
        <v>0</v>
      </c>
      <c r="Z129" s="15"/>
    </row>
    <row r="130" spans="1:30" s="16" customFormat="1" ht="30" customHeight="1" x14ac:dyDescent="0.35">
      <c r="A130" s="126" t="s">
        <v>24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  <c r="O130" s="127"/>
      <c r="P130" s="127"/>
      <c r="Q130" s="127"/>
      <c r="R130" s="127"/>
      <c r="S130" s="127"/>
      <c r="T130" s="128"/>
      <c r="U130" s="128"/>
      <c r="V130" s="128"/>
      <c r="W130" s="129"/>
      <c r="X130" s="24">
        <f>X127-X129</f>
        <v>0</v>
      </c>
      <c r="Y130" s="24">
        <f>Y127-Y129</f>
        <v>0</v>
      </c>
      <c r="Z130" s="15"/>
    </row>
    <row r="131" spans="1:30" s="16" customFormat="1" ht="30" customHeight="1" x14ac:dyDescent="0.35">
      <c r="A131" s="126" t="s">
        <v>25</v>
      </c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  <c r="O131" s="127"/>
      <c r="P131" s="127"/>
      <c r="Q131" s="127"/>
      <c r="R131" s="127"/>
      <c r="S131" s="127"/>
      <c r="T131" s="128"/>
      <c r="U131" s="128"/>
      <c r="V131" s="128"/>
      <c r="W131" s="129"/>
      <c r="X131" s="24">
        <f>X130*0.0925</f>
        <v>0</v>
      </c>
      <c r="Y131" s="24">
        <f>Y130*0.0925</f>
        <v>0</v>
      </c>
      <c r="Z131" s="15"/>
    </row>
    <row r="132" spans="1:30" s="16" customFormat="1" ht="30" customHeight="1" thickBot="1" x14ac:dyDescent="0.4">
      <c r="A132" s="135" t="s">
        <v>26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7"/>
      <c r="U132" s="137"/>
      <c r="V132" s="137"/>
      <c r="W132" s="138"/>
      <c r="X132" s="25">
        <f>SUM(X130,X129)</f>
        <v>0</v>
      </c>
      <c r="Y132" s="25">
        <f>SUM(Y130,Y129)</f>
        <v>0</v>
      </c>
      <c r="Z132" s="15"/>
    </row>
    <row r="133" spans="1:30" s="16" customFormat="1" ht="30" customHeight="1" thickBot="1" x14ac:dyDescent="0.4">
      <c r="A133" s="131" t="s">
        <v>244</v>
      </c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3"/>
      <c r="U133" s="133"/>
      <c r="V133" s="133"/>
      <c r="W133" s="134"/>
      <c r="X133" s="65">
        <f>X132*0.25</f>
        <v>0</v>
      </c>
      <c r="Y133" s="65">
        <f>Y132*0.25</f>
        <v>0</v>
      </c>
      <c r="Z133" s="15"/>
    </row>
    <row r="134" spans="1:30" ht="31.5" customHeight="1" x14ac:dyDescent="0.45">
      <c r="A134" s="130" t="s">
        <v>27</v>
      </c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"/>
      <c r="N134" s="26"/>
      <c r="O134" s="27"/>
      <c r="P134" s="28"/>
      <c r="Q134" s="29"/>
      <c r="R134" s="30"/>
      <c r="S134" s="31"/>
      <c r="T134" s="30"/>
      <c r="U134" s="31"/>
      <c r="V134" s="30"/>
      <c r="W134" s="31"/>
      <c r="X134" s="31"/>
      <c r="Y134" s="32"/>
    </row>
    <row r="135" spans="1:30" s="7" customFormat="1" ht="30" customHeight="1" x14ac:dyDescent="0.45">
      <c r="A135" s="6"/>
      <c r="B135" s="37"/>
      <c r="C135" s="38"/>
      <c r="D135" s="34"/>
      <c r="H135" s="35"/>
      <c r="I135" s="35"/>
      <c r="K135" s="36"/>
      <c r="O135" s="36"/>
      <c r="Q135" s="36"/>
      <c r="Y135" s="22"/>
    </row>
    <row r="136" spans="1:30" s="7" customFormat="1" ht="17.5" x14ac:dyDescent="0.35">
      <c r="A136" s="6"/>
      <c r="B136" s="123"/>
      <c r="C136" s="123"/>
      <c r="D136" s="118"/>
      <c r="E136" s="118"/>
      <c r="F136" s="119"/>
      <c r="G136" s="118"/>
      <c r="H136" s="119"/>
      <c r="I136" s="119"/>
      <c r="J136" s="118"/>
      <c r="K136" s="119"/>
      <c r="L136" s="118"/>
      <c r="M136" s="118"/>
      <c r="N136" s="118"/>
      <c r="O136" s="118"/>
      <c r="P136" s="119"/>
      <c r="Q136" s="118"/>
      <c r="R136" s="119"/>
      <c r="S136" s="118"/>
      <c r="T136" s="119"/>
      <c r="U136" s="118"/>
      <c r="V136" s="119"/>
      <c r="W136" s="118"/>
      <c r="X136" s="118"/>
      <c r="AC136" s="120"/>
      <c r="AD136" s="120"/>
    </row>
    <row r="137" spans="1:30" s="7" customFormat="1" ht="17.5" x14ac:dyDescent="0.35">
      <c r="A137" s="6"/>
      <c r="B137" s="125" t="s">
        <v>7</v>
      </c>
      <c r="C137" s="125"/>
      <c r="D137" s="118"/>
      <c r="E137" s="118"/>
      <c r="F137" s="119"/>
      <c r="G137" s="118"/>
      <c r="H137" s="119"/>
      <c r="I137" s="119"/>
      <c r="J137" s="118"/>
      <c r="K137" s="119"/>
      <c r="L137" s="118"/>
      <c r="M137" s="118"/>
      <c r="N137" s="118"/>
      <c r="O137" s="118"/>
      <c r="P137" s="119"/>
      <c r="Q137" s="118"/>
      <c r="R137" s="119"/>
      <c r="S137" s="118"/>
      <c r="T137" s="119"/>
      <c r="U137" s="118"/>
      <c r="V137" s="119"/>
      <c r="W137" s="118"/>
      <c r="X137" s="118"/>
      <c r="AC137" s="120"/>
      <c r="AD137" s="120"/>
    </row>
    <row r="138" spans="1:30" s="7" customFormat="1" ht="17.5" x14ac:dyDescent="0.35">
      <c r="A138" s="6"/>
      <c r="B138" s="39"/>
      <c r="C138" s="39"/>
      <c r="D138" s="118"/>
      <c r="E138" s="118"/>
      <c r="F138" s="119"/>
      <c r="G138" s="118"/>
      <c r="H138" s="119"/>
      <c r="I138" s="119"/>
      <c r="J138" s="118"/>
      <c r="K138" s="119"/>
      <c r="L138" s="118"/>
      <c r="M138" s="118"/>
      <c r="N138" s="118"/>
      <c r="O138" s="118"/>
      <c r="P138" s="119"/>
      <c r="Q138" s="118"/>
      <c r="R138" s="119"/>
      <c r="S138" s="118"/>
      <c r="T138" s="119"/>
      <c r="U138" s="118"/>
      <c r="V138" s="119"/>
      <c r="W138" s="118"/>
      <c r="X138" s="118"/>
      <c r="AC138" s="120"/>
      <c r="AD138" s="120"/>
    </row>
    <row r="139" spans="1:30" ht="17.5" x14ac:dyDescent="0.35">
      <c r="B139" s="123"/>
      <c r="C139" s="123"/>
      <c r="E139" s="5"/>
      <c r="F139" s="5"/>
      <c r="H139" s="5"/>
      <c r="I139" s="5"/>
      <c r="N139" s="5"/>
      <c r="Y139" s="10"/>
      <c r="Z139" s="10"/>
      <c r="AA139" s="121"/>
      <c r="AB139" s="121"/>
      <c r="AC139" s="122"/>
      <c r="AD139" s="122"/>
    </row>
    <row r="140" spans="1:30" ht="17.5" x14ac:dyDescent="0.35">
      <c r="B140" s="125" t="s">
        <v>8</v>
      </c>
      <c r="C140" s="125"/>
      <c r="E140" s="5"/>
      <c r="F140" s="5"/>
      <c r="H140" s="5"/>
      <c r="I140" s="5"/>
      <c r="N140" s="5"/>
      <c r="Y140" s="10"/>
      <c r="Z140" s="10"/>
      <c r="AA140" s="121"/>
      <c r="AB140" s="121"/>
      <c r="AC140" s="122"/>
      <c r="AD140" s="122"/>
    </row>
    <row r="141" spans="1:30" ht="17.5" x14ac:dyDescent="0.35">
      <c r="B141" s="39"/>
      <c r="C141" s="39"/>
      <c r="E141" s="5"/>
      <c r="F141" s="5"/>
      <c r="H141" s="5"/>
      <c r="I141" s="5"/>
      <c r="N141" s="5"/>
      <c r="Y141" s="10"/>
      <c r="Z141" s="10"/>
      <c r="AA141" s="121"/>
      <c r="AB141" s="121"/>
      <c r="AC141" s="122"/>
      <c r="AD141" s="122"/>
    </row>
    <row r="142" spans="1:30" ht="17.5" x14ac:dyDescent="0.35">
      <c r="B142" s="123"/>
      <c r="C142" s="123"/>
      <c r="E142" s="5"/>
      <c r="F142" s="5"/>
      <c r="H142" s="5"/>
      <c r="I142" s="5"/>
      <c r="N142" s="5"/>
      <c r="Y142" s="10"/>
      <c r="Z142" s="10"/>
      <c r="AA142" s="121"/>
      <c r="AB142" s="121"/>
      <c r="AC142" s="122"/>
      <c r="AD142" s="122"/>
    </row>
    <row r="143" spans="1:30" ht="17.5" x14ac:dyDescent="0.35">
      <c r="B143" s="124" t="s">
        <v>9</v>
      </c>
      <c r="C143" s="124"/>
      <c r="E143" s="5"/>
      <c r="F143" s="5"/>
      <c r="H143" s="5"/>
      <c r="I143" s="5"/>
      <c r="N143" s="5"/>
      <c r="Y143" s="10"/>
      <c r="Z143" s="10"/>
      <c r="AA143" s="121"/>
      <c r="AB143" s="121"/>
      <c r="AC143" s="122"/>
      <c r="AD143" s="122"/>
    </row>
    <row r="144" spans="1:30" x14ac:dyDescent="0.35">
      <c r="B144" s="5"/>
      <c r="E144" s="5"/>
      <c r="F144" s="5"/>
      <c r="H144" s="5"/>
      <c r="I144" s="5"/>
      <c r="N144" s="5"/>
      <c r="Y144" s="10"/>
      <c r="Z144" s="10"/>
      <c r="AA144" s="121"/>
      <c r="AB144" s="121"/>
      <c r="AC144" s="122"/>
      <c r="AD144" s="122"/>
    </row>
    <row r="145" spans="1:25" s="7" customFormat="1" ht="50.25" customHeight="1" x14ac:dyDescent="0.3">
      <c r="A145" s="6"/>
      <c r="B145" s="6"/>
      <c r="C145" s="33"/>
      <c r="D145" s="34"/>
      <c r="H145" s="35"/>
      <c r="I145" s="35"/>
      <c r="K145" s="36"/>
      <c r="O145" s="36"/>
      <c r="Q145" s="36"/>
      <c r="Y145" s="22"/>
    </row>
  </sheetData>
  <sheetProtection algorithmName="SHA-512" hashValue="9FTXPLzeMfSWNkWtr/VCCx8iHR6ko6X73brP1YA+13FEo2PBwcivS9qxzlSHvLN+jOFSl+PJqJ4tSUnMWPnBPg==" saltValue="ASh+yECc8WRWTnrtVkbQLQ==" spinCount="100000" sheet="1" objects="1" scenarios="1"/>
  <mergeCells count="16">
    <mergeCell ref="A1:Y1"/>
    <mergeCell ref="A2:Y2"/>
    <mergeCell ref="A127:N127"/>
    <mergeCell ref="A128:W128"/>
    <mergeCell ref="A129:W129"/>
    <mergeCell ref="A130:W130"/>
    <mergeCell ref="A131:W131"/>
    <mergeCell ref="A134:L134"/>
    <mergeCell ref="B140:C140"/>
    <mergeCell ref="A133:W133"/>
    <mergeCell ref="A132:W132"/>
    <mergeCell ref="B142:C142"/>
    <mergeCell ref="B143:C143"/>
    <mergeCell ref="B136:C136"/>
    <mergeCell ref="B137:C137"/>
    <mergeCell ref="B139:C139"/>
  </mergeCells>
  <pageMargins left="0.5" right="0.25" top="0.75" bottom="0.75" header="0.3" footer="0.3"/>
  <pageSetup paperSize="17" scale="54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MISC PAINT AND PAINTING SUPPLIE</vt:lpstr>
      <vt:lpstr>'MISC PAINT AND PAINTING SUPPLIE'!Print_Area</vt:lpstr>
    </vt:vector>
  </TitlesOfParts>
  <Company>SCVTA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David, Norman</dc:creator>
  <cp:lastModifiedBy>Delos Santos, Lida</cp:lastModifiedBy>
  <cp:lastPrinted>2019-08-08T16:18:40Z</cp:lastPrinted>
  <dcterms:created xsi:type="dcterms:W3CDTF">2018-10-30T21:49:28Z</dcterms:created>
  <dcterms:modified xsi:type="dcterms:W3CDTF">2019-08-08T16:19:03Z</dcterms:modified>
</cp:coreProperties>
</file>