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O:\CONTRACTS WORK IN PROGRESS - 2019\P19045 (P18160-cancelled) Water Softener Salt Delivery and Dumping Service\"/>
    </mc:Choice>
  </mc:AlternateContent>
  <xr:revisionPtr revIDLastSave="0" documentId="13_ncr:1_{9E984324-6CB8-40F3-B215-9B2815785BAA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SALT DELIVERY" sheetId="1" r:id="rId1"/>
  </sheets>
  <definedNames>
    <definedName name="_xlnm.Print_Area" localSheetId="0">'SALT DELIVERY'!$A$1:$AA$35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8" i="1" l="1"/>
  <c r="Z4" i="1" l="1"/>
  <c r="Z5" i="1" l="1"/>
  <c r="Y4" i="1"/>
  <c r="Y5" i="1" s="1"/>
  <c r="X16" i="1" l="1"/>
  <c r="V16" i="1"/>
  <c r="T16" i="1"/>
  <c r="R16" i="1"/>
  <c r="P16" i="1"/>
  <c r="N16" i="1"/>
  <c r="L16" i="1"/>
  <c r="Y16" i="1" s="1"/>
  <c r="Z16" i="1" l="1"/>
  <c r="X17" i="1"/>
  <c r="V17" i="1"/>
  <c r="X10" i="1"/>
  <c r="X9" i="1"/>
  <c r="V10" i="1"/>
  <c r="V9" i="1"/>
  <c r="X4" i="1" l="1"/>
  <c r="V4" i="1"/>
  <c r="V5" i="1" s="1"/>
  <c r="X5" i="1" l="1"/>
  <c r="AA4" i="1"/>
  <c r="AA5" i="1" s="1"/>
  <c r="L4" i="1"/>
  <c r="L5" i="1" l="1"/>
  <c r="T17" i="1"/>
  <c r="R17" i="1"/>
  <c r="P17" i="1"/>
  <c r="N17" i="1"/>
  <c r="L17" i="1"/>
  <c r="T10" i="1"/>
  <c r="R10" i="1"/>
  <c r="P10" i="1"/>
  <c r="N10" i="1"/>
  <c r="L10" i="1"/>
  <c r="T9" i="1"/>
  <c r="R9" i="1"/>
  <c r="P9" i="1"/>
  <c r="N9" i="1"/>
  <c r="L9" i="1"/>
  <c r="T4" i="1"/>
  <c r="T5" i="1" s="1"/>
  <c r="R4" i="1"/>
  <c r="R5" i="1" s="1"/>
  <c r="P4" i="1"/>
  <c r="P5" i="1" s="1"/>
  <c r="N4" i="1"/>
  <c r="N5" i="1" s="1"/>
  <c r="Z17" i="1" l="1"/>
  <c r="Z10" i="1"/>
  <c r="Z9" i="1"/>
  <c r="AA11" i="1" s="1"/>
  <c r="Y9" i="1"/>
  <c r="Y11" i="1" s="1"/>
  <c r="Y17" i="1"/>
  <c r="Y10" i="1"/>
</calcChain>
</file>

<file path=xl/sharedStrings.xml><?xml version="1.0" encoding="utf-8"?>
<sst xmlns="http://schemas.openxmlformats.org/spreadsheetml/2006/main" count="96" uniqueCount="70">
  <si>
    <t>DESCRIPTION</t>
  </si>
  <si>
    <t>UNIT</t>
  </si>
  <si>
    <t>Estimated Usage 12 Months</t>
  </si>
  <si>
    <t>MFR Part Number</t>
  </si>
  <si>
    <t>Vendor Equivalent 
(if applicable)
Product Description</t>
  </si>
  <si>
    <t>MFR Name</t>
  </si>
  <si>
    <t>YEAR-4 
Price 
per unit</t>
  </si>
  <si>
    <t>YEAR-3 
Price 
per unit</t>
  </si>
  <si>
    <t>YEAR-2 
Price 
per unit</t>
  </si>
  <si>
    <t>YEAR-1 
Price 
per unit</t>
  </si>
  <si>
    <t>YEAR-5
Price 
per unit</t>
  </si>
  <si>
    <t>Estimated 
YEAR-1 Extended
Price</t>
  </si>
  <si>
    <t>Estimated
YEAR-2 Extended
Price</t>
  </si>
  <si>
    <t>Estimated 
YEAR-3 Extended
Price</t>
  </si>
  <si>
    <t>Estimated 
YEAR-4 Extended
Price</t>
  </si>
  <si>
    <t>Estimated 
YEAR-5 Extended
Price</t>
  </si>
  <si>
    <t>Bidder's Authorized Signature</t>
  </si>
  <si>
    <t>Bidder's Printed Name</t>
  </si>
  <si>
    <t>Company Name</t>
  </si>
  <si>
    <t>Date</t>
  </si>
  <si>
    <t>RWP Safety Training Hourly Rate (Estimated 6 employees x 5 hours per year)</t>
  </si>
  <si>
    <t>VTA Required Roadway Worker Protection (RWP) Safety Training and Track Allocation Meetings</t>
  </si>
  <si>
    <t>HR</t>
  </si>
  <si>
    <t>ITEM</t>
  </si>
  <si>
    <t>RWP Safety Training and Track Allocation Meetings</t>
  </si>
  <si>
    <t>Restricted Access Permit</t>
  </si>
  <si>
    <t>VTA FEES (Reimbursed to Contractor)</t>
  </si>
  <si>
    <t>VTA Fees</t>
  </si>
  <si>
    <t>Track Allocation Meetings (2 hour per meeting x 3 estimated employees per year)</t>
  </si>
  <si>
    <t>YEAR-1
Price 
per unit</t>
  </si>
  <si>
    <t>YEAR-1 Estimated
Total</t>
  </si>
  <si>
    <t>YEAR-2
Estimated
Total</t>
  </si>
  <si>
    <t>YEAR-3
Estimated
Total</t>
  </si>
  <si>
    <t>YEAR-4
Estimated
Total</t>
  </si>
  <si>
    <t>YEAR-5
Estimated
Total</t>
  </si>
  <si>
    <t>Maximum 
5-Year Contract Cost</t>
  </si>
  <si>
    <t>Maximum 5-Year Contract Cost</t>
  </si>
  <si>
    <t>Item No.</t>
  </si>
  <si>
    <t>Unit of Measure 
(Bidder to supply
Ex: weight, volume, No. of units per case/box, etc.)</t>
  </si>
  <si>
    <t>LBS</t>
  </si>
  <si>
    <t>BID FORM 1-B
SCHEDULE OF PRICES AND ESTIMATED QUANTITIES
P19045</t>
  </si>
  <si>
    <t>YEAR-6
(Option Year -1)
Price 
per unit</t>
  </si>
  <si>
    <t>Maximum 
7-Year Contract Cost</t>
  </si>
  <si>
    <t>YEAR-7
(Option Year -2)
Price 
per unit</t>
  </si>
  <si>
    <t xml:space="preserve">YEAR-6
(Option Year -1)
Price 
</t>
  </si>
  <si>
    <t xml:space="preserve">Estimated 
Year-6 Annual Extended Price
</t>
  </si>
  <si>
    <t>Minimum
5-Year Contract Cost</t>
  </si>
  <si>
    <t>CURRENT BRAND</t>
  </si>
  <si>
    <t>SURE SOFT EXTRA COURSE</t>
  </si>
  <si>
    <t>Estimated 
YEAR-6 Extended
Price</t>
  </si>
  <si>
    <t>Estimated 
YEAR-7 Extended
Price</t>
  </si>
  <si>
    <t>Maximum 7-Year Contract Cost</t>
  </si>
  <si>
    <t xml:space="preserve">Estimated 
Year-7 Annual Extended Price
</t>
  </si>
  <si>
    <t>Background Check</t>
  </si>
  <si>
    <t>EA</t>
  </si>
  <si>
    <t>WATER SOFTENING SALT</t>
  </si>
  <si>
    <t>Annual
Estimated Maximum Usage</t>
  </si>
  <si>
    <t>Annual
Estimated Minimum Usage</t>
  </si>
  <si>
    <t>NOTE:  TOTAL BID PRICE WILL BE BASED ON "MAXIMUM 7-YEAR CONTRACT COST"</t>
  </si>
  <si>
    <t>Estimated 
Year-2 Annual Extended Cost
(Unit price x Annual Est Maximum Usage)</t>
  </si>
  <si>
    <t>Estimated 
Year-1 Annual Extended Cost
(Unit price x Annual Est Maximum Usage)</t>
  </si>
  <si>
    <t>Estimated 
Year-3 Annual Extended Cost
(Unit price x Annual Est Maximum Usage)</t>
  </si>
  <si>
    <t>Estimated 
Year-4 Annual Extended Cost
(Unit price x Annual Est Maximum Usage)</t>
  </si>
  <si>
    <t>Estimated 
Year-5 Annual Extended Cost
(Unit price x Annual Est Maximum Usage)</t>
  </si>
  <si>
    <t>Estimated 
Year-6 Annual Extended Cost
(Unit price x Annual Est Maximum Usage)</t>
  </si>
  <si>
    <t>Estimated 
Year-7 Annual Extended Cost
(Unit price x Annual Est Maximum Usage)</t>
  </si>
  <si>
    <t xml:space="preserve"> MAXIMUM 7 YEAR TOTAL CONTRACT COST</t>
  </si>
  <si>
    <t>YEAR-7
(Option Year -2)
Price</t>
  </si>
  <si>
    <t>YEAR-6
Estimated
Total</t>
  </si>
  <si>
    <t>YEAR-7
Estimated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</si>
</sst>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1"/>
      <color theme="5"/>
      <name val="Calibri"/>
      <family val="2"/>
    </font>
    <font>
      <b/>
      <sz val="12"/>
      <color theme="5"/>
      <name val="Calibri"/>
      <family val="2"/>
    </font>
    <font>
      <sz val="11"/>
      <color theme="5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sz val="12"/>
      <color rgb="FF00B050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theme="5" tint="-0.499984740745262"/>
      <name val="Calibri"/>
      <family val="2"/>
    </font>
    <font>
      <b/>
      <sz val="14"/>
      <color theme="1"/>
      <name val="Calibri"/>
      <family val="2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mediumGray">
        <bgColor theme="0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7" borderId="0" xfId="0" applyFont="1" applyFill="1" applyProtection="1"/>
    <xf numFmtId="49" fontId="6" fillId="5" borderId="27" xfId="0" applyNumberFormat="1" applyFont="1" applyFill="1" applyBorder="1" applyAlignment="1" applyProtection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4" borderId="28" xfId="0" applyFont="1" applyFill="1" applyBorder="1" applyAlignment="1" applyProtection="1">
      <alignment horizontal="center" vertical="center" wrapText="1"/>
    </xf>
    <xf numFmtId="164" fontId="6" fillId="4" borderId="28" xfId="0" applyNumberFormat="1" applyFont="1" applyFill="1" applyBorder="1" applyAlignment="1" applyProtection="1">
      <alignment horizontal="center" vertical="center" wrapText="1"/>
    </xf>
    <xf numFmtId="164" fontId="6" fillId="9" borderId="28" xfId="0" applyNumberFormat="1" applyFont="1" applyFill="1" applyBorder="1" applyAlignment="1" applyProtection="1">
      <alignment horizontal="center" vertical="center" wrapText="1"/>
    </xf>
    <xf numFmtId="164" fontId="6" fillId="8" borderId="28" xfId="0" applyNumberFormat="1" applyFont="1" applyFill="1" applyBorder="1" applyAlignment="1" applyProtection="1">
      <alignment horizontal="center" vertical="center" wrapText="1"/>
    </xf>
    <xf numFmtId="164" fontId="6" fillId="8" borderId="4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3" borderId="8" xfId="0" applyFont="1" applyFill="1" applyBorder="1" applyAlignment="1" applyProtection="1">
      <alignment horizontal="center"/>
    </xf>
    <xf numFmtId="0" fontId="10" fillId="3" borderId="9" xfId="0" applyFont="1" applyFill="1" applyBorder="1" applyProtection="1"/>
    <xf numFmtId="0" fontId="10" fillId="3" borderId="9" xfId="0" applyFont="1" applyFill="1" applyBorder="1" applyAlignment="1" applyProtection="1">
      <alignment wrapText="1"/>
    </xf>
    <xf numFmtId="0" fontId="4" fillId="3" borderId="9" xfId="0" applyFont="1" applyFill="1" applyBorder="1" applyAlignment="1" applyProtection="1">
      <alignment horizontal="center"/>
    </xf>
    <xf numFmtId="3" fontId="4" fillId="3" borderId="9" xfId="0" applyNumberFormat="1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wrapText="1"/>
    </xf>
    <xf numFmtId="164" fontId="4" fillId="0" borderId="9" xfId="0" applyNumberFormat="1" applyFont="1" applyBorder="1" applyProtection="1"/>
    <xf numFmtId="164" fontId="4" fillId="3" borderId="9" xfId="0" applyNumberFormat="1" applyFont="1" applyFill="1" applyBorder="1" applyProtection="1"/>
    <xf numFmtId="164" fontId="6" fillId="3" borderId="9" xfId="0" applyNumberFormat="1" applyFont="1" applyFill="1" applyBorder="1" applyProtection="1"/>
    <xf numFmtId="164" fontId="6" fillId="3" borderId="32" xfId="0" applyNumberFormat="1" applyFont="1" applyFill="1" applyBorder="1" applyProtection="1"/>
    <xf numFmtId="4" fontId="3" fillId="0" borderId="0" xfId="0" applyNumberFormat="1" applyFont="1" applyAlignment="1" applyProtection="1">
      <alignment vertical="center"/>
    </xf>
    <xf numFmtId="0" fontId="3" fillId="0" borderId="37" xfId="0" applyFont="1" applyBorder="1" applyAlignment="1" applyProtection="1">
      <alignment horizontal="center"/>
    </xf>
    <xf numFmtId="164" fontId="10" fillId="3" borderId="37" xfId="0" applyNumberFormat="1" applyFont="1" applyFill="1" applyBorder="1" applyAlignment="1" applyProtection="1">
      <alignment horizontal="left" vertical="center" wrapText="1"/>
    </xf>
    <xf numFmtId="164" fontId="10" fillId="3" borderId="37" xfId="0" applyNumberFormat="1" applyFont="1" applyFill="1" applyBorder="1" applyAlignment="1" applyProtection="1">
      <alignment vertical="center"/>
    </xf>
    <xf numFmtId="164" fontId="10" fillId="3" borderId="18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164" fontId="14" fillId="0" borderId="0" xfId="0" applyNumberFormat="1" applyFont="1" applyAlignment="1" applyProtection="1">
      <alignment horizontal="center" vertical="center" wrapText="1"/>
    </xf>
    <xf numFmtId="164" fontId="14" fillId="0" borderId="0" xfId="0" applyNumberFormat="1" applyFont="1" applyAlignment="1" applyProtection="1">
      <alignment vertical="center"/>
    </xf>
    <xf numFmtId="164" fontId="13" fillId="0" borderId="0" xfId="0" applyNumberFormat="1" applyFont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vertical="center"/>
    </xf>
    <xf numFmtId="164" fontId="12" fillId="0" borderId="0" xfId="0" applyNumberFormat="1" applyFont="1" applyAlignment="1" applyProtection="1">
      <alignment horizontal="center" vertical="center" wrapText="1"/>
    </xf>
    <xf numFmtId="164" fontId="12" fillId="0" borderId="0" xfId="0" applyNumberFormat="1" applyFont="1" applyAlignment="1" applyProtection="1">
      <alignment vertical="center"/>
    </xf>
    <xf numFmtId="164" fontId="11" fillId="0" borderId="0" xfId="0" applyNumberFormat="1" applyFont="1" applyAlignment="1" applyProtection="1">
      <alignment horizontal="center" vertical="center" wrapText="1"/>
    </xf>
    <xf numFmtId="164" fontId="11" fillId="0" borderId="0" xfId="0" applyNumberFormat="1" applyFont="1" applyAlignment="1" applyProtection="1">
      <alignment vertical="center"/>
    </xf>
    <xf numFmtId="164" fontId="8" fillId="0" borderId="0" xfId="0" applyNumberFormat="1" applyFont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49" fontId="1" fillId="5" borderId="5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6" fillId="4" borderId="1" xfId="0" applyNumberFormat="1" applyFont="1" applyFill="1" applyBorder="1" applyAlignment="1" applyProtection="1">
      <alignment horizontal="center" vertical="center" wrapText="1"/>
    </xf>
    <xf numFmtId="164" fontId="6" fillId="9" borderId="1" xfId="0" applyNumberFormat="1" applyFont="1" applyFill="1" applyBorder="1" applyAlignment="1" applyProtection="1">
      <alignment horizontal="center" vertical="center" wrapText="1"/>
    </xf>
    <xf numFmtId="164" fontId="6" fillId="8" borderId="1" xfId="0" applyNumberFormat="1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Protection="1"/>
    <xf numFmtId="164" fontId="4" fillId="3" borderId="1" xfId="0" applyNumberFormat="1" applyFont="1" applyFill="1" applyBorder="1" applyProtection="1"/>
    <xf numFmtId="164" fontId="6" fillId="3" borderId="1" xfId="0" applyNumberFormat="1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164" fontId="6" fillId="3" borderId="9" xfId="0" applyNumberFormat="1" applyFont="1" applyFill="1" applyBorder="1" applyAlignment="1" applyProtection="1">
      <alignment horizontal="right"/>
    </xf>
    <xf numFmtId="0" fontId="21" fillId="3" borderId="0" xfId="0" applyFont="1" applyFill="1" applyAlignment="1" applyProtection="1">
      <alignment horizontal="center" vertical="center" wrapText="1"/>
    </xf>
    <xf numFmtId="164" fontId="22" fillId="3" borderId="20" xfId="0" applyNumberFormat="1" applyFont="1" applyFill="1" applyBorder="1" applyAlignment="1" applyProtection="1">
      <alignment horizontal="right" vertical="center"/>
    </xf>
    <xf numFmtId="164" fontId="22" fillId="3" borderId="0" xfId="0" applyNumberFormat="1" applyFont="1" applyFill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1" fillId="3" borderId="17" xfId="0" applyFont="1" applyFill="1" applyBorder="1" applyAlignment="1" applyProtection="1">
      <alignment horizontal="center" vertical="center" wrapText="1"/>
    </xf>
    <xf numFmtId="164" fontId="22" fillId="3" borderId="21" xfId="0" applyNumberFormat="1" applyFont="1" applyFill="1" applyBorder="1" applyAlignment="1" applyProtection="1">
      <alignment horizontal="right" vertical="center"/>
    </xf>
    <xf numFmtId="164" fontId="22" fillId="3" borderId="17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1" fillId="3" borderId="12" xfId="0" applyFont="1" applyFill="1" applyBorder="1" applyAlignment="1" applyProtection="1">
      <alignment horizontal="center" vertical="center" wrapText="1"/>
    </xf>
    <xf numFmtId="164" fontId="22" fillId="3" borderId="39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64" fontId="4" fillId="0" borderId="0" xfId="0" applyNumberFormat="1" applyFont="1" applyProtection="1"/>
    <xf numFmtId="0" fontId="21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20" fillId="0" borderId="0" xfId="0" applyFont="1" applyProtection="1"/>
    <xf numFmtId="0" fontId="16" fillId="0" borderId="10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indent="1"/>
    </xf>
    <xf numFmtId="0" fontId="24" fillId="0" borderId="0" xfId="0" applyFont="1" applyProtection="1"/>
    <xf numFmtId="0" fontId="24" fillId="0" borderId="0" xfId="0" applyFont="1" applyAlignment="1" applyProtection="1">
      <alignment vertical="center"/>
    </xf>
    <xf numFmtId="0" fontId="24" fillId="0" borderId="10" xfId="0" applyFont="1" applyBorder="1" applyAlignment="1" applyProtection="1">
      <alignment horizontal="left" vertical="center"/>
    </xf>
    <xf numFmtId="164" fontId="3" fillId="0" borderId="0" xfId="0" applyNumberFormat="1" applyFont="1" applyProtection="1"/>
    <xf numFmtId="164" fontId="9" fillId="0" borderId="0" xfId="0" applyNumberFormat="1" applyFont="1" applyProtection="1"/>
    <xf numFmtId="164" fontId="7" fillId="0" borderId="0" xfId="0" applyNumberFormat="1" applyFont="1" applyProtection="1"/>
    <xf numFmtId="164" fontId="19" fillId="3" borderId="33" xfId="0" applyNumberFormat="1" applyFont="1" applyFill="1" applyBorder="1" applyAlignment="1" applyProtection="1">
      <alignment horizontal="right" vertical="center" wrapText="1"/>
    </xf>
    <xf numFmtId="164" fontId="19" fillId="3" borderId="34" xfId="0" applyNumberFormat="1" applyFont="1" applyFill="1" applyBorder="1" applyAlignment="1" applyProtection="1">
      <alignment horizontal="right" vertical="center" wrapText="1"/>
    </xf>
    <xf numFmtId="0" fontId="15" fillId="7" borderId="14" xfId="0" applyFont="1" applyFill="1" applyBorder="1" applyAlignment="1" applyProtection="1">
      <alignment horizontal="center" wrapText="1"/>
    </xf>
    <xf numFmtId="0" fontId="15" fillId="7" borderId="15" xfId="0" applyFont="1" applyFill="1" applyBorder="1" applyAlignment="1" applyProtection="1">
      <alignment horizontal="center" wrapText="1"/>
    </xf>
    <xf numFmtId="0" fontId="15" fillId="7" borderId="16" xfId="0" applyFont="1" applyFill="1" applyBorder="1" applyAlignment="1" applyProtection="1">
      <alignment horizontal="center" wrapText="1"/>
    </xf>
    <xf numFmtId="0" fontId="5" fillId="7" borderId="26" xfId="0" applyFont="1" applyFill="1" applyBorder="1" applyAlignment="1" applyProtection="1">
      <alignment vertical="center" wrapText="1"/>
    </xf>
    <xf numFmtId="0" fontId="5" fillId="7" borderId="0" xfId="0" applyFont="1" applyFill="1" applyBorder="1" applyAlignment="1" applyProtection="1">
      <alignment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19" fillId="10" borderId="14" xfId="0" applyFont="1" applyFill="1" applyBorder="1" applyAlignment="1" applyProtection="1">
      <alignment horizontal="center" vertical="center"/>
    </xf>
    <xf numFmtId="0" fontId="19" fillId="10" borderId="15" xfId="0" applyFont="1" applyFill="1" applyBorder="1" applyAlignment="1" applyProtection="1">
      <alignment horizontal="center" vertical="center"/>
    </xf>
    <xf numFmtId="0" fontId="19" fillId="10" borderId="16" xfId="0" applyFont="1" applyFill="1" applyBorder="1" applyAlignment="1" applyProtection="1">
      <alignment horizontal="center" vertical="center"/>
    </xf>
    <xf numFmtId="0" fontId="15" fillId="7" borderId="0" xfId="0" applyFont="1" applyFill="1" applyBorder="1" applyAlignment="1" applyProtection="1">
      <alignment vertical="center" wrapText="1"/>
    </xf>
    <xf numFmtId="0" fontId="15" fillId="7" borderId="6" xfId="0" applyFont="1" applyFill="1" applyBorder="1" applyAlignment="1" applyProtection="1">
      <alignment vertical="center" wrapText="1"/>
    </xf>
    <xf numFmtId="0" fontId="23" fillId="3" borderId="17" xfId="0" applyFont="1" applyFill="1" applyBorder="1" applyAlignment="1" applyProtection="1">
      <alignment horizontal="left" vertical="center" wrapText="1"/>
    </xf>
    <xf numFmtId="164" fontId="6" fillId="8" borderId="22" xfId="0" applyNumberFormat="1" applyFont="1" applyFill="1" applyBorder="1" applyAlignment="1" applyProtection="1">
      <alignment horizontal="right" vertical="center" wrapText="1"/>
    </xf>
    <xf numFmtId="0" fontId="0" fillId="8" borderId="7" xfId="0" applyFill="1" applyBorder="1" applyAlignment="1" applyProtection="1">
      <alignment horizontal="right" vertical="center" wrapText="1"/>
    </xf>
    <xf numFmtId="164" fontId="6" fillId="3" borderId="22" xfId="0" applyNumberFormat="1" applyFont="1" applyFill="1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4" fontId="6" fillId="3" borderId="38" xfId="0" applyNumberFormat="1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6" fillId="8" borderId="2" xfId="0" applyNumberFormat="1" applyFont="1" applyFill="1" applyBorder="1" applyAlignment="1" applyProtection="1">
      <alignment horizontal="right" vertical="center" wrapText="1"/>
    </xf>
    <xf numFmtId="164" fontId="6" fillId="3" borderId="40" xfId="0" applyNumberFormat="1" applyFont="1" applyFill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164" fontId="19" fillId="3" borderId="34" xfId="0" applyNumberFormat="1" applyFont="1" applyFill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12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3" borderId="24" xfId="0" applyFont="1" applyFill="1" applyBorder="1" applyAlignment="1" applyProtection="1">
      <alignment horizontal="left" vertical="center" wrapText="1"/>
    </xf>
    <xf numFmtId="0" fontId="23" fillId="3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 indent="4"/>
    </xf>
    <xf numFmtId="0" fontId="21" fillId="3" borderId="26" xfId="0" applyFont="1" applyFill="1" applyBorder="1" applyAlignment="1" applyProtection="1">
      <alignment horizontal="center" vertical="center" wrapText="1"/>
    </xf>
    <xf numFmtId="0" fontId="21" fillId="3" borderId="0" xfId="0" applyFont="1" applyFill="1" applyAlignment="1" applyProtection="1">
      <alignment horizontal="center" vertical="center" wrapText="1"/>
    </xf>
    <xf numFmtId="0" fontId="21" fillId="3" borderId="11" xfId="0" applyFont="1" applyFill="1" applyBorder="1" applyAlignment="1" applyProtection="1">
      <alignment horizontal="center" vertical="center" wrapText="1"/>
    </xf>
    <xf numFmtId="0" fontId="21" fillId="3" borderId="17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23" fillId="3" borderId="2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horizontal="left" vertical="center" wrapText="1"/>
    </xf>
    <xf numFmtId="0" fontId="6" fillId="6" borderId="29" xfId="0" applyFont="1" applyFill="1" applyBorder="1" applyAlignment="1" applyProtection="1">
      <alignment horizontal="center" vertical="center"/>
    </xf>
    <xf numFmtId="0" fontId="6" fillId="6" borderId="3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5"/>
  <sheetViews>
    <sheetView showGridLines="0" tabSelected="1" zoomScale="70" zoomScaleNormal="70" workbookViewId="0">
      <selection activeCell="H3" sqref="H3"/>
    </sheetView>
  </sheetViews>
  <sheetFormatPr defaultColWidth="9.1796875" defaultRowHeight="14.5" x14ac:dyDescent="0.35"/>
  <cols>
    <col min="1" max="1" width="6.453125" style="27" customWidth="1"/>
    <col min="2" max="2" width="26.81640625" style="11" customWidth="1"/>
    <col min="3" max="3" width="35.26953125" style="28" customWidth="1"/>
    <col min="4" max="4" width="7.36328125" style="27" customWidth="1"/>
    <col min="5" max="6" width="16.1796875" style="11" customWidth="1"/>
    <col min="7" max="7" width="23.1796875" style="11" customWidth="1"/>
    <col min="8" max="8" width="17" style="11" customWidth="1"/>
    <col min="9" max="9" width="15.1796875" style="11" customWidth="1"/>
    <col min="10" max="10" width="24" style="11" customWidth="1"/>
    <col min="11" max="11" width="12.54296875" style="80" customWidth="1"/>
    <col min="12" max="12" width="15" style="80" customWidth="1"/>
    <col min="13" max="13" width="12.54296875" style="80" customWidth="1"/>
    <col min="14" max="14" width="16.26953125" style="80" bestFit="1" customWidth="1"/>
    <col min="15" max="15" width="12.54296875" style="80" customWidth="1"/>
    <col min="16" max="16" width="16.26953125" style="80" bestFit="1" customWidth="1"/>
    <col min="17" max="17" width="12.54296875" style="80" customWidth="1"/>
    <col min="18" max="18" width="16.26953125" style="80" bestFit="1" customWidth="1"/>
    <col min="19" max="19" width="12.54296875" style="81" customWidth="1"/>
    <col min="20" max="20" width="16.26953125" style="81" bestFit="1" customWidth="1"/>
    <col min="21" max="24" width="16.26953125" style="81" customWidth="1"/>
    <col min="25" max="26" width="20.54296875" style="82" customWidth="1"/>
    <col min="27" max="27" width="23" style="82" customWidth="1"/>
    <col min="28" max="16384" width="9.1796875" style="11"/>
  </cols>
  <sheetData>
    <row r="1" spans="1:35" s="1" customFormat="1" ht="62.25" customHeight="1" x14ac:dyDescent="0.45">
      <c r="A1" s="85" t="s">
        <v>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35" s="1" customFormat="1" ht="37.5" customHeight="1" thickBot="1" x14ac:dyDescent="0.4">
      <c r="A2" s="88"/>
      <c r="B2" s="89"/>
      <c r="C2" s="89"/>
      <c r="D2" s="98" t="s">
        <v>58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9"/>
    </row>
    <row r="3" spans="1:35" ht="101.5" x14ac:dyDescent="0.35">
      <c r="A3" s="2" t="s">
        <v>37</v>
      </c>
      <c r="B3" s="3" t="s">
        <v>47</v>
      </c>
      <c r="C3" s="4" t="s">
        <v>0</v>
      </c>
      <c r="D3" s="4" t="s">
        <v>1</v>
      </c>
      <c r="E3" s="5" t="s">
        <v>57</v>
      </c>
      <c r="F3" s="5" t="s">
        <v>56</v>
      </c>
      <c r="G3" s="6" t="s">
        <v>4</v>
      </c>
      <c r="H3" s="6" t="s">
        <v>5</v>
      </c>
      <c r="I3" s="6" t="s">
        <v>3</v>
      </c>
      <c r="J3" s="6" t="s">
        <v>38</v>
      </c>
      <c r="K3" s="7" t="s">
        <v>29</v>
      </c>
      <c r="L3" s="7" t="s">
        <v>60</v>
      </c>
      <c r="M3" s="7" t="s">
        <v>8</v>
      </c>
      <c r="N3" s="7" t="s">
        <v>59</v>
      </c>
      <c r="O3" s="7" t="s">
        <v>7</v>
      </c>
      <c r="P3" s="7" t="s">
        <v>61</v>
      </c>
      <c r="Q3" s="7" t="s">
        <v>6</v>
      </c>
      <c r="R3" s="7" t="s">
        <v>62</v>
      </c>
      <c r="S3" s="7" t="s">
        <v>10</v>
      </c>
      <c r="T3" s="7" t="s">
        <v>63</v>
      </c>
      <c r="U3" s="8" t="s">
        <v>41</v>
      </c>
      <c r="V3" s="8" t="s">
        <v>64</v>
      </c>
      <c r="W3" s="8" t="s">
        <v>43</v>
      </c>
      <c r="X3" s="8" t="s">
        <v>65</v>
      </c>
      <c r="Y3" s="9" t="s">
        <v>46</v>
      </c>
      <c r="Z3" s="9" t="s">
        <v>35</v>
      </c>
      <c r="AA3" s="10" t="s">
        <v>42</v>
      </c>
    </row>
    <row r="4" spans="1:35" ht="29.25" customHeight="1" thickBot="1" x14ac:dyDescent="0.4">
      <c r="A4" s="12">
        <v>1</v>
      </c>
      <c r="B4" s="13" t="s">
        <v>48</v>
      </c>
      <c r="C4" s="14" t="s">
        <v>55</v>
      </c>
      <c r="D4" s="15" t="s">
        <v>39</v>
      </c>
      <c r="E4" s="16">
        <v>130000</v>
      </c>
      <c r="F4" s="16">
        <v>170000</v>
      </c>
      <c r="G4" s="17"/>
      <c r="H4" s="17"/>
      <c r="I4" s="17"/>
      <c r="J4" s="17"/>
      <c r="K4" s="18"/>
      <c r="L4" s="19">
        <f>F4*K4</f>
        <v>0</v>
      </c>
      <c r="M4" s="18"/>
      <c r="N4" s="19">
        <f>F4*M4</f>
        <v>0</v>
      </c>
      <c r="O4" s="18"/>
      <c r="P4" s="19">
        <f>F4*O4</f>
        <v>0</v>
      </c>
      <c r="Q4" s="18"/>
      <c r="R4" s="19">
        <f>F4*Q4</f>
        <v>0</v>
      </c>
      <c r="S4" s="18"/>
      <c r="T4" s="19">
        <f>F4*S4</f>
        <v>0</v>
      </c>
      <c r="U4" s="18"/>
      <c r="V4" s="19">
        <f>F4*U4</f>
        <v>0</v>
      </c>
      <c r="W4" s="18"/>
      <c r="X4" s="19">
        <f>F4*W4</f>
        <v>0</v>
      </c>
      <c r="Y4" s="20">
        <f>SUM(E4*K4, E4*M4,E4*O4,E4*Q4,E4*S4,)</f>
        <v>0</v>
      </c>
      <c r="Z4" s="20">
        <f>SUM(F4*K4,F4*M4,F4*O4,F4*Q4,F4*S4)</f>
        <v>0</v>
      </c>
      <c r="AA4" s="21">
        <f>SUM(V4+X4+Z4)</f>
        <v>0</v>
      </c>
      <c r="AI4" s="22"/>
    </row>
    <row r="5" spans="1:35" ht="54" customHeight="1" thickBot="1" x14ac:dyDescent="0.4">
      <c r="A5" s="93"/>
      <c r="B5" s="94"/>
      <c r="C5" s="94"/>
      <c r="D5" s="94"/>
      <c r="E5" s="94"/>
      <c r="F5" s="94"/>
      <c r="G5" s="94"/>
      <c r="H5" s="94"/>
      <c r="I5" s="94"/>
      <c r="J5" s="23"/>
      <c r="K5" s="24" t="s">
        <v>30</v>
      </c>
      <c r="L5" s="25">
        <f>SUM(L4)</f>
        <v>0</v>
      </c>
      <c r="M5" s="24" t="s">
        <v>31</v>
      </c>
      <c r="N5" s="25">
        <f>SUM(N4)</f>
        <v>0</v>
      </c>
      <c r="O5" s="24" t="s">
        <v>32</v>
      </c>
      <c r="P5" s="25">
        <f>SUM(P4)</f>
        <v>0</v>
      </c>
      <c r="Q5" s="24" t="s">
        <v>33</v>
      </c>
      <c r="R5" s="25">
        <f>SUM(R4)</f>
        <v>0</v>
      </c>
      <c r="S5" s="24" t="s">
        <v>34</v>
      </c>
      <c r="T5" s="25">
        <f>SUM(T4)</f>
        <v>0</v>
      </c>
      <c r="U5" s="24" t="s">
        <v>68</v>
      </c>
      <c r="V5" s="25">
        <f>SUM(V4)</f>
        <v>0</v>
      </c>
      <c r="W5" s="24" t="s">
        <v>69</v>
      </c>
      <c r="X5" s="25">
        <f>SUM(X4)</f>
        <v>0</v>
      </c>
      <c r="Y5" s="25">
        <f>SUM(Y4)</f>
        <v>0</v>
      </c>
      <c r="Z5" s="25">
        <f>SUM(Z4)</f>
        <v>0</v>
      </c>
      <c r="AA5" s="26">
        <f>SUM(AA4)</f>
        <v>0</v>
      </c>
    </row>
    <row r="6" spans="1:35" ht="36.75" customHeight="1" thickBot="1" x14ac:dyDescent="0.4">
      <c r="K6" s="29"/>
      <c r="L6" s="30"/>
      <c r="M6" s="31"/>
      <c r="N6" s="32"/>
      <c r="O6" s="33"/>
      <c r="P6" s="34"/>
      <c r="Q6" s="35"/>
      <c r="R6" s="36"/>
      <c r="S6" s="37"/>
      <c r="T6" s="38"/>
      <c r="U6" s="38"/>
      <c r="V6" s="38"/>
      <c r="W6" s="38"/>
      <c r="X6" s="38"/>
      <c r="Y6" s="39"/>
      <c r="Z6" s="39"/>
      <c r="AA6" s="39"/>
    </row>
    <row r="7" spans="1:35" ht="36.75" customHeight="1" x14ac:dyDescent="0.35">
      <c r="A7" s="95" t="s">
        <v>21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</row>
    <row r="8" spans="1:35" ht="58" x14ac:dyDescent="0.35">
      <c r="A8" s="40" t="s">
        <v>37</v>
      </c>
      <c r="B8" s="117" t="s">
        <v>23</v>
      </c>
      <c r="C8" s="117"/>
      <c r="D8" s="117"/>
      <c r="E8" s="41" t="s">
        <v>1</v>
      </c>
      <c r="F8" s="42" t="s">
        <v>2</v>
      </c>
      <c r="G8" s="126"/>
      <c r="H8" s="127"/>
      <c r="I8" s="127"/>
      <c r="J8" s="128"/>
      <c r="K8" s="43" t="s">
        <v>9</v>
      </c>
      <c r="L8" s="43" t="s">
        <v>11</v>
      </c>
      <c r="M8" s="43" t="s">
        <v>8</v>
      </c>
      <c r="N8" s="43" t="s">
        <v>12</v>
      </c>
      <c r="O8" s="43" t="s">
        <v>7</v>
      </c>
      <c r="P8" s="43" t="s">
        <v>13</v>
      </c>
      <c r="Q8" s="43" t="s">
        <v>6</v>
      </c>
      <c r="R8" s="43" t="s">
        <v>14</v>
      </c>
      <c r="S8" s="43" t="s">
        <v>10</v>
      </c>
      <c r="T8" s="43" t="s">
        <v>15</v>
      </c>
      <c r="U8" s="44" t="s">
        <v>41</v>
      </c>
      <c r="V8" s="44" t="s">
        <v>49</v>
      </c>
      <c r="W8" s="44" t="s">
        <v>43</v>
      </c>
      <c r="X8" s="44" t="s">
        <v>50</v>
      </c>
      <c r="Y8" s="45" t="s">
        <v>36</v>
      </c>
      <c r="Z8" s="101" t="s">
        <v>51</v>
      </c>
      <c r="AA8" s="102"/>
    </row>
    <row r="9" spans="1:35" ht="30" customHeight="1" x14ac:dyDescent="0.35">
      <c r="A9" s="46">
        <v>2</v>
      </c>
      <c r="B9" s="124" t="s">
        <v>20</v>
      </c>
      <c r="C9" s="125"/>
      <c r="D9" s="125"/>
      <c r="E9" s="47" t="s">
        <v>22</v>
      </c>
      <c r="F9" s="47">
        <v>30</v>
      </c>
      <c r="G9" s="129"/>
      <c r="H9" s="130"/>
      <c r="I9" s="130"/>
      <c r="J9" s="131"/>
      <c r="K9" s="48"/>
      <c r="L9" s="49">
        <f>F9*K9</f>
        <v>0</v>
      </c>
      <c r="M9" s="48"/>
      <c r="N9" s="49">
        <f>F9*M9</f>
        <v>0</v>
      </c>
      <c r="O9" s="48"/>
      <c r="P9" s="49">
        <f>F9*O9</f>
        <v>0</v>
      </c>
      <c r="Q9" s="48"/>
      <c r="R9" s="49">
        <f>F9*Q9</f>
        <v>0</v>
      </c>
      <c r="S9" s="48"/>
      <c r="T9" s="49">
        <f>F9*S9</f>
        <v>0</v>
      </c>
      <c r="U9" s="48"/>
      <c r="V9" s="49">
        <f>F9*U9</f>
        <v>0</v>
      </c>
      <c r="W9" s="48"/>
      <c r="X9" s="49">
        <f>F9*W9</f>
        <v>0</v>
      </c>
      <c r="Y9" s="50">
        <f>SUM(L9,N9,P9,R9,T9)</f>
        <v>0</v>
      </c>
      <c r="Z9" s="103">
        <f>SUM(L9,N9,P9,R9,T9,V9,X9)</f>
        <v>0</v>
      </c>
      <c r="AA9" s="104"/>
    </row>
    <row r="10" spans="1:35" ht="30.75" customHeight="1" thickBot="1" x14ac:dyDescent="0.4">
      <c r="A10" s="51">
        <v>3</v>
      </c>
      <c r="B10" s="100" t="s">
        <v>28</v>
      </c>
      <c r="C10" s="100"/>
      <c r="D10" s="100"/>
      <c r="E10" s="52" t="s">
        <v>22</v>
      </c>
      <c r="F10" s="52">
        <v>3</v>
      </c>
      <c r="G10" s="132"/>
      <c r="H10" s="133"/>
      <c r="I10" s="133"/>
      <c r="J10" s="134"/>
      <c r="K10" s="18"/>
      <c r="L10" s="19">
        <f>F10*K10</f>
        <v>0</v>
      </c>
      <c r="M10" s="18"/>
      <c r="N10" s="19">
        <f>F10*M10</f>
        <v>0</v>
      </c>
      <c r="O10" s="18"/>
      <c r="P10" s="19">
        <f>F10*O10</f>
        <v>0</v>
      </c>
      <c r="Q10" s="18"/>
      <c r="R10" s="19">
        <f>F10*Q10</f>
        <v>0</v>
      </c>
      <c r="S10" s="18"/>
      <c r="T10" s="19">
        <f>F10*S10</f>
        <v>0</v>
      </c>
      <c r="U10" s="18"/>
      <c r="V10" s="19">
        <f>F10*U10</f>
        <v>0</v>
      </c>
      <c r="W10" s="18"/>
      <c r="X10" s="19">
        <f>F10*W10</f>
        <v>0</v>
      </c>
      <c r="Y10" s="53">
        <f>SUM(L10,N10,P10,R10,T10)</f>
        <v>0</v>
      </c>
      <c r="Z10" s="105">
        <f>SUM(L10,N10,P10,R10,T10,V10,X10)</f>
        <v>0</v>
      </c>
      <c r="AA10" s="106"/>
    </row>
    <row r="11" spans="1:35" s="57" customFormat="1" ht="18" customHeight="1" x14ac:dyDescent="0.3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3"/>
      <c r="S11" s="118" t="s">
        <v>24</v>
      </c>
      <c r="T11" s="119"/>
      <c r="U11" s="54"/>
      <c r="V11" s="54"/>
      <c r="W11" s="54"/>
      <c r="X11" s="54"/>
      <c r="Y11" s="55">
        <f>SUM(Y9:Y10)</f>
        <v>0</v>
      </c>
      <c r="Z11" s="56"/>
      <c r="AA11" s="55">
        <f>SUM(Z9:AA10)</f>
        <v>0</v>
      </c>
    </row>
    <row r="12" spans="1:35" s="57" customFormat="1" ht="18" customHeight="1" thickBot="1" x14ac:dyDescent="0.4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20"/>
      <c r="T12" s="121"/>
      <c r="U12" s="58"/>
      <c r="V12" s="58"/>
      <c r="W12" s="58"/>
      <c r="X12" s="58"/>
      <c r="Y12" s="59"/>
      <c r="Z12" s="60"/>
      <c r="AA12" s="59"/>
    </row>
    <row r="13" spans="1:35" s="57" customFormat="1" ht="13.5" thickBot="1" x14ac:dyDescent="0.35">
      <c r="A13" s="61"/>
      <c r="B13" s="62"/>
      <c r="C13" s="62"/>
      <c r="D13" s="62"/>
      <c r="E13" s="63"/>
      <c r="F13" s="63"/>
      <c r="G13" s="62"/>
      <c r="H13" s="63"/>
      <c r="I13" s="62"/>
      <c r="J13" s="62"/>
      <c r="K13" s="62"/>
      <c r="L13" s="63"/>
      <c r="M13" s="62"/>
      <c r="N13" s="63"/>
      <c r="O13" s="62"/>
    </row>
    <row r="14" spans="1:35" ht="36.75" customHeight="1" x14ac:dyDescent="0.35">
      <c r="A14" s="95" t="s">
        <v>26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7"/>
    </row>
    <row r="15" spans="1:35" ht="50.25" customHeight="1" x14ac:dyDescent="0.35">
      <c r="A15" s="40" t="s">
        <v>37</v>
      </c>
      <c r="B15" s="117" t="s">
        <v>23</v>
      </c>
      <c r="C15" s="117"/>
      <c r="D15" s="117"/>
      <c r="E15" s="41" t="s">
        <v>1</v>
      </c>
      <c r="F15" s="42" t="s">
        <v>2</v>
      </c>
      <c r="G15" s="126"/>
      <c r="H15" s="127"/>
      <c r="I15" s="127"/>
      <c r="J15" s="135"/>
      <c r="K15" s="43" t="s">
        <v>9</v>
      </c>
      <c r="L15" s="43" t="s">
        <v>11</v>
      </c>
      <c r="M15" s="43" t="s">
        <v>8</v>
      </c>
      <c r="N15" s="43" t="s">
        <v>12</v>
      </c>
      <c r="O15" s="43" t="s">
        <v>7</v>
      </c>
      <c r="P15" s="43" t="s">
        <v>13</v>
      </c>
      <c r="Q15" s="43" t="s">
        <v>6</v>
      </c>
      <c r="R15" s="43" t="s">
        <v>14</v>
      </c>
      <c r="S15" s="43" t="s">
        <v>10</v>
      </c>
      <c r="T15" s="43" t="s">
        <v>15</v>
      </c>
      <c r="U15" s="44" t="s">
        <v>44</v>
      </c>
      <c r="V15" s="44" t="s">
        <v>45</v>
      </c>
      <c r="W15" s="44" t="s">
        <v>67</v>
      </c>
      <c r="X15" s="44" t="s">
        <v>52</v>
      </c>
      <c r="Y15" s="45" t="s">
        <v>36</v>
      </c>
      <c r="Z15" s="107" t="s">
        <v>51</v>
      </c>
      <c r="AA15" s="102"/>
    </row>
    <row r="16" spans="1:35" ht="30" customHeight="1" thickBot="1" x14ac:dyDescent="0.4">
      <c r="A16" s="51">
        <v>4</v>
      </c>
      <c r="B16" s="115" t="s">
        <v>53</v>
      </c>
      <c r="C16" s="116"/>
      <c r="D16" s="116"/>
      <c r="E16" s="52" t="s">
        <v>54</v>
      </c>
      <c r="F16" s="52">
        <v>6</v>
      </c>
      <c r="G16" s="129"/>
      <c r="H16" s="130"/>
      <c r="I16" s="130"/>
      <c r="J16" s="131"/>
      <c r="K16" s="18">
        <v>115</v>
      </c>
      <c r="L16" s="19">
        <f>F16*K16</f>
        <v>690</v>
      </c>
      <c r="M16" s="18">
        <v>115</v>
      </c>
      <c r="N16" s="19">
        <f>F16*M16</f>
        <v>690</v>
      </c>
      <c r="O16" s="18">
        <v>115</v>
      </c>
      <c r="P16" s="19">
        <f>F16*O16</f>
        <v>690</v>
      </c>
      <c r="Q16" s="18">
        <v>115</v>
      </c>
      <c r="R16" s="19">
        <f>F16*Q16</f>
        <v>690</v>
      </c>
      <c r="S16" s="48">
        <v>115</v>
      </c>
      <c r="T16" s="49">
        <f>F16*S16</f>
        <v>690</v>
      </c>
      <c r="U16" s="48">
        <v>115</v>
      </c>
      <c r="V16" s="49">
        <f>F16*U16</f>
        <v>690</v>
      </c>
      <c r="W16" s="48">
        <v>115</v>
      </c>
      <c r="X16" s="49">
        <f>F16*W16</f>
        <v>690</v>
      </c>
      <c r="Y16" s="50">
        <f>SUM(L16,N16,P16,R16,T16)</f>
        <v>3450</v>
      </c>
      <c r="Z16" s="103">
        <f>SUM(L16,N16,P16,R16,T16,V16,X16)</f>
        <v>4830</v>
      </c>
      <c r="AA16" s="104"/>
    </row>
    <row r="17" spans="1:27" ht="30" customHeight="1" thickBot="1" x14ac:dyDescent="0.4">
      <c r="A17" s="51">
        <v>5</v>
      </c>
      <c r="B17" s="115" t="s">
        <v>25</v>
      </c>
      <c r="C17" s="116"/>
      <c r="D17" s="116"/>
      <c r="E17" s="52" t="s">
        <v>54</v>
      </c>
      <c r="F17" s="52">
        <v>1</v>
      </c>
      <c r="G17" s="132"/>
      <c r="H17" s="133"/>
      <c r="I17" s="133"/>
      <c r="J17" s="134"/>
      <c r="K17" s="18">
        <v>3050</v>
      </c>
      <c r="L17" s="19">
        <f>F17*K17</f>
        <v>3050</v>
      </c>
      <c r="M17" s="18">
        <v>3050</v>
      </c>
      <c r="N17" s="19">
        <f>F17*M17</f>
        <v>3050</v>
      </c>
      <c r="O17" s="18">
        <v>3050</v>
      </c>
      <c r="P17" s="19">
        <f>F17*O17</f>
        <v>3050</v>
      </c>
      <c r="Q17" s="18">
        <v>3050</v>
      </c>
      <c r="R17" s="19">
        <f>F17*Q17</f>
        <v>3050</v>
      </c>
      <c r="S17" s="18">
        <v>3050</v>
      </c>
      <c r="T17" s="19">
        <f>F17*S17</f>
        <v>3050</v>
      </c>
      <c r="U17" s="18">
        <v>3050</v>
      </c>
      <c r="V17" s="19">
        <f>F17*U17</f>
        <v>3050</v>
      </c>
      <c r="W17" s="18">
        <v>3050</v>
      </c>
      <c r="X17" s="19">
        <f>F17*W17</f>
        <v>3050</v>
      </c>
      <c r="Y17" s="53">
        <f>SUM(L17,N17,P17,R17,T17)</f>
        <v>15250</v>
      </c>
      <c r="Z17" s="105">
        <f>SUM(L17,N17,P17,R17,T17,V17,X17)</f>
        <v>21350</v>
      </c>
      <c r="AA17" s="106"/>
    </row>
    <row r="18" spans="1:27" ht="30.75" customHeight="1" thickBot="1" x14ac:dyDescent="0.4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2"/>
      <c r="S18" s="112" t="s">
        <v>27</v>
      </c>
      <c r="T18" s="113"/>
      <c r="U18" s="64"/>
      <c r="V18" s="64"/>
      <c r="W18" s="64"/>
      <c r="X18" s="64"/>
      <c r="Y18" s="65"/>
      <c r="Z18" s="108">
        <f>SUM(Z16:AA17)</f>
        <v>26180</v>
      </c>
      <c r="AA18" s="109"/>
    </row>
    <row r="19" spans="1:27" ht="16.5" customHeight="1" thickBot="1" x14ac:dyDescent="0.4">
      <c r="B19" s="114"/>
      <c r="C19" s="114"/>
      <c r="D19" s="66"/>
      <c r="E19" s="66"/>
      <c r="F19" s="66"/>
      <c r="G19" s="27"/>
      <c r="H19" s="27"/>
      <c r="I19" s="27"/>
      <c r="J19" s="27"/>
      <c r="K19" s="67"/>
      <c r="L19" s="67"/>
      <c r="M19" s="67"/>
      <c r="N19" s="67"/>
      <c r="O19" s="67"/>
      <c r="P19" s="67"/>
      <c r="Q19" s="67"/>
      <c r="R19" s="67"/>
      <c r="S19" s="68"/>
      <c r="T19" s="68"/>
      <c r="U19" s="68"/>
      <c r="V19" s="68"/>
      <c r="W19" s="68"/>
      <c r="X19" s="68"/>
      <c r="Y19" s="69"/>
      <c r="Z19" s="69"/>
      <c r="AA19" s="69"/>
    </row>
    <row r="20" spans="1:27" s="57" customFormat="1" ht="42" customHeight="1" thickTop="1" thickBot="1" x14ac:dyDescent="0.35">
      <c r="A20" s="61"/>
      <c r="B20" s="62"/>
      <c r="C20" s="62"/>
      <c r="D20" s="62"/>
      <c r="E20" s="63"/>
      <c r="F20" s="63"/>
      <c r="G20" s="62"/>
      <c r="H20" s="63"/>
      <c r="I20" s="62"/>
      <c r="J20" s="62"/>
      <c r="K20" s="62"/>
      <c r="L20" s="63"/>
      <c r="M20" s="62"/>
      <c r="N20" s="63"/>
      <c r="O20" s="62"/>
      <c r="R20" s="90"/>
      <c r="S20" s="90"/>
      <c r="T20" s="90"/>
      <c r="U20" s="70"/>
      <c r="V20" s="70"/>
      <c r="W20" s="83" t="s">
        <v>66</v>
      </c>
      <c r="X20" s="84"/>
      <c r="Y20" s="84"/>
      <c r="Z20" s="110"/>
      <c r="AA20" s="111"/>
    </row>
    <row r="21" spans="1:27" s="73" customFormat="1" ht="13.5" thickTop="1" x14ac:dyDescent="0.3">
      <c r="A21" s="61"/>
      <c r="B21" s="62"/>
      <c r="C21" s="71"/>
      <c r="D21" s="71"/>
      <c r="E21" s="72"/>
      <c r="F21" s="72"/>
      <c r="G21" s="71"/>
      <c r="H21" s="72"/>
      <c r="I21" s="71"/>
      <c r="J21" s="71"/>
      <c r="K21" s="71"/>
      <c r="L21" s="72"/>
      <c r="M21" s="71"/>
      <c r="N21" s="72"/>
      <c r="O21" s="71"/>
      <c r="Y21" s="74"/>
      <c r="Z21" s="74"/>
      <c r="AA21" s="74"/>
    </row>
    <row r="22" spans="1:27" s="73" customFormat="1" ht="13" x14ac:dyDescent="0.3">
      <c r="A22" s="61"/>
      <c r="B22" s="75"/>
      <c r="C22" s="75"/>
      <c r="D22" s="71"/>
      <c r="E22" s="72"/>
      <c r="F22" s="72"/>
      <c r="G22" s="71"/>
      <c r="H22" s="72"/>
      <c r="I22" s="71"/>
      <c r="J22" s="71"/>
      <c r="K22" s="71"/>
      <c r="L22" s="72"/>
      <c r="M22" s="71"/>
      <c r="N22" s="72"/>
      <c r="O22" s="71"/>
      <c r="Y22" s="74"/>
      <c r="Z22" s="74"/>
      <c r="AA22" s="74"/>
    </row>
    <row r="23" spans="1:27" s="73" customFormat="1" ht="15" x14ac:dyDescent="0.3">
      <c r="A23" s="61"/>
      <c r="B23" s="76" t="s">
        <v>16</v>
      </c>
      <c r="C23" s="71"/>
      <c r="D23" s="71"/>
      <c r="E23" s="72"/>
      <c r="F23" s="72"/>
      <c r="G23" s="71"/>
      <c r="H23" s="72"/>
      <c r="I23" s="71"/>
      <c r="J23" s="71"/>
      <c r="K23" s="71"/>
      <c r="L23" s="72"/>
      <c r="M23" s="71"/>
      <c r="N23" s="72"/>
      <c r="O23" s="71"/>
      <c r="Y23" s="74"/>
      <c r="Z23" s="74"/>
      <c r="AA23" s="74"/>
    </row>
    <row r="24" spans="1:27" s="73" customFormat="1" ht="15" x14ac:dyDescent="0.3">
      <c r="A24" s="61"/>
      <c r="B24" s="77"/>
      <c r="C24" s="71"/>
      <c r="D24" s="71"/>
      <c r="E24" s="72"/>
      <c r="F24" s="72"/>
      <c r="G24" s="71"/>
      <c r="H24" s="72"/>
      <c r="I24" s="71"/>
      <c r="J24" s="71"/>
      <c r="K24" s="71"/>
      <c r="L24" s="72"/>
      <c r="M24" s="71"/>
      <c r="N24" s="72"/>
      <c r="O24" s="71"/>
      <c r="Y24" s="74"/>
      <c r="Z24" s="74"/>
      <c r="AA24" s="74"/>
    </row>
    <row r="25" spans="1:27" s="73" customFormat="1" ht="15" x14ac:dyDescent="0.3">
      <c r="A25" s="61"/>
      <c r="B25" s="78"/>
      <c r="C25" s="71"/>
      <c r="D25" s="71"/>
      <c r="E25" s="72"/>
      <c r="F25" s="72"/>
      <c r="G25" s="71"/>
      <c r="H25" s="72"/>
      <c r="I25" s="71"/>
      <c r="J25" s="71"/>
      <c r="K25" s="71"/>
      <c r="L25" s="72"/>
      <c r="M25" s="71"/>
      <c r="N25" s="72"/>
      <c r="O25" s="71"/>
      <c r="Y25" s="74"/>
      <c r="Z25" s="74"/>
      <c r="AA25" s="74"/>
    </row>
    <row r="26" spans="1:27" s="73" customFormat="1" ht="15" x14ac:dyDescent="0.3">
      <c r="A26" s="61"/>
      <c r="B26" s="79"/>
      <c r="C26" s="75"/>
      <c r="D26" s="71"/>
      <c r="E26" s="72"/>
      <c r="F26" s="72"/>
      <c r="G26" s="71"/>
      <c r="H26" s="72"/>
      <c r="I26" s="71"/>
      <c r="J26" s="71"/>
      <c r="K26" s="71"/>
      <c r="L26" s="72"/>
      <c r="M26" s="71"/>
      <c r="N26" s="72"/>
      <c r="O26" s="71"/>
      <c r="Y26" s="74"/>
      <c r="Z26" s="74"/>
      <c r="AA26" s="74"/>
    </row>
    <row r="27" spans="1:27" s="73" customFormat="1" ht="15" x14ac:dyDescent="0.3">
      <c r="A27" s="61"/>
      <c r="B27" s="76" t="s">
        <v>17</v>
      </c>
      <c r="C27" s="71"/>
      <c r="D27" s="71"/>
      <c r="E27" s="72"/>
      <c r="F27" s="72"/>
      <c r="G27" s="71"/>
      <c r="H27" s="72"/>
      <c r="I27" s="71"/>
      <c r="J27" s="71"/>
      <c r="K27" s="71"/>
      <c r="L27" s="72"/>
      <c r="M27" s="71"/>
      <c r="N27" s="72"/>
      <c r="O27" s="71"/>
      <c r="Y27" s="74"/>
      <c r="Z27" s="74"/>
      <c r="AA27" s="74"/>
    </row>
    <row r="28" spans="1:27" s="73" customFormat="1" ht="15" x14ac:dyDescent="0.3">
      <c r="A28" s="61"/>
      <c r="B28" s="77"/>
      <c r="C28" s="71"/>
      <c r="D28" s="71"/>
      <c r="E28" s="72"/>
      <c r="F28" s="72"/>
      <c r="G28" s="71"/>
      <c r="H28" s="72"/>
      <c r="I28" s="71"/>
      <c r="J28" s="71"/>
      <c r="K28" s="71"/>
      <c r="L28" s="72"/>
      <c r="M28" s="71"/>
      <c r="N28" s="72"/>
      <c r="O28" s="71"/>
      <c r="Y28" s="74"/>
      <c r="Z28" s="74"/>
      <c r="AA28" s="74"/>
    </row>
    <row r="29" spans="1:27" ht="15" x14ac:dyDescent="0.35">
      <c r="B29" s="78"/>
      <c r="C29" s="71"/>
    </row>
    <row r="30" spans="1:27" ht="15" x14ac:dyDescent="0.35">
      <c r="B30" s="79"/>
      <c r="C30" s="75"/>
    </row>
    <row r="31" spans="1:27" ht="15.5" x14ac:dyDescent="0.35">
      <c r="B31" s="76" t="s">
        <v>18</v>
      </c>
    </row>
    <row r="32" spans="1:27" ht="15.5" x14ac:dyDescent="0.35">
      <c r="B32" s="77"/>
    </row>
    <row r="33" spans="2:3" ht="15" x14ac:dyDescent="0.35">
      <c r="B33" s="78"/>
      <c r="C33" s="71"/>
    </row>
    <row r="34" spans="2:3" ht="15" x14ac:dyDescent="0.35">
      <c r="B34" s="79"/>
      <c r="C34" s="75"/>
    </row>
    <row r="35" spans="2:3" ht="15.5" x14ac:dyDescent="0.35">
      <c r="B35" s="76" t="s">
        <v>19</v>
      </c>
    </row>
  </sheetData>
  <mergeCells count="29">
    <mergeCell ref="S18:T18"/>
    <mergeCell ref="B19:C19"/>
    <mergeCell ref="B17:D17"/>
    <mergeCell ref="B8:D8"/>
    <mergeCell ref="B15:D15"/>
    <mergeCell ref="S11:T12"/>
    <mergeCell ref="A11:R12"/>
    <mergeCell ref="A14:AA14"/>
    <mergeCell ref="B9:D9"/>
    <mergeCell ref="G8:J10"/>
    <mergeCell ref="B16:D16"/>
    <mergeCell ref="Z16:AA16"/>
    <mergeCell ref="G15:J17"/>
    <mergeCell ref="W20:Y20"/>
    <mergeCell ref="A1:AA1"/>
    <mergeCell ref="A2:C2"/>
    <mergeCell ref="R20:T20"/>
    <mergeCell ref="A18:R18"/>
    <mergeCell ref="A5:I5"/>
    <mergeCell ref="A7:AA7"/>
    <mergeCell ref="D2:AA2"/>
    <mergeCell ref="B10:D10"/>
    <mergeCell ref="Z8:AA8"/>
    <mergeCell ref="Z9:AA9"/>
    <mergeCell ref="Z10:AA10"/>
    <mergeCell ref="Z15:AA15"/>
    <mergeCell ref="Z17:AA17"/>
    <mergeCell ref="Z18:AA18"/>
    <mergeCell ref="Z20:AA20"/>
  </mergeCells>
  <pageMargins left="0.5" right="0.25" top="0.75" bottom="0.75" header="0.3" footer="0.3"/>
  <pageSetup paperSize="17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SALT DELIVERY</vt:lpstr>
      <vt:lpstr>'SALT DELIVERY'!Print_Area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Delos Santos, Lida</cp:lastModifiedBy>
  <cp:lastPrinted>2019-05-03T18:58:48Z</cp:lastPrinted>
  <dcterms:created xsi:type="dcterms:W3CDTF">2018-10-30T21:49:28Z</dcterms:created>
  <dcterms:modified xsi:type="dcterms:W3CDTF">2019-06-20T19:48:16Z</dcterms:modified>
</cp:coreProperties>
</file>